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\Desktop\"/>
    </mc:Choice>
  </mc:AlternateContent>
  <xr:revisionPtr revIDLastSave="0" documentId="8_{4EE0AF00-3ADF-41A7-BE67-B29AF2539039}" xr6:coauthVersionLast="47" xr6:coauthVersionMax="47" xr10:uidLastSave="{00000000-0000-0000-0000-000000000000}"/>
  <bookViews>
    <workbookView xWindow="-108" yWindow="-108" windowWidth="23256" windowHeight="12696" xr2:uid="{00000000-000D-0000-FFFF-FFFF00000000}"/>
  </bookViews>
  <sheets>
    <sheet name="Kastelen rit" sheetId="5" r:id="rId1"/>
  </sheets>
  <definedNames>
    <definedName name="_xlnm._FilterDatabase" localSheetId="0" hidden="1">'Kastelen rit'!$B$9:$J$98</definedName>
    <definedName name="_xlnm.Print_Titles" localSheetId="0">'Kastelen rit'!$13:$13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5" l="1"/>
  <c r="C16" i="5" s="1"/>
  <c r="C17" i="5" s="1"/>
  <c r="I17" i="5" s="1"/>
  <c r="I14" i="5"/>
  <c r="J14" i="5" s="1"/>
  <c r="I15" i="5" l="1"/>
  <c r="J15" i="5" s="1"/>
  <c r="I16" i="5"/>
  <c r="J16" i="5" s="1"/>
  <c r="C18" i="5"/>
  <c r="I18" i="5" s="1"/>
  <c r="J18" i="5" s="1"/>
  <c r="J17" i="5" l="1"/>
  <c r="C19" i="5"/>
  <c r="I19" i="5" s="1"/>
  <c r="J19" i="5" s="1"/>
  <c r="C20" i="5" l="1"/>
  <c r="I20" i="5" s="1"/>
  <c r="J20" i="5" s="1"/>
  <c r="C21" i="5" l="1"/>
  <c r="I21" i="5" s="1"/>
  <c r="J21" i="5" s="1"/>
  <c r="C22" i="5" l="1"/>
  <c r="I22" i="5" s="1"/>
  <c r="J22" i="5" s="1"/>
  <c r="C23" i="5" l="1"/>
  <c r="I23" i="5" s="1"/>
  <c r="J23" i="5" s="1"/>
  <c r="C24" i="5" l="1"/>
  <c r="I24" i="5" s="1"/>
  <c r="J24" i="5" s="1"/>
  <c r="C25" i="5" l="1"/>
  <c r="I25" i="5" s="1"/>
  <c r="J25" i="5" s="1"/>
  <c r="C26" i="5" l="1"/>
  <c r="I26" i="5" s="1"/>
  <c r="J26" i="5" s="1"/>
  <c r="C27" i="5" l="1"/>
  <c r="I27" i="5" s="1"/>
  <c r="J27" i="5" s="1"/>
  <c r="C28" i="5" l="1"/>
  <c r="I28" i="5" s="1"/>
  <c r="J28" i="5" s="1"/>
  <c r="C29" i="5" l="1"/>
  <c r="I29" i="5" s="1"/>
  <c r="J29" i="5" s="1"/>
  <c r="C30" i="5" l="1"/>
  <c r="I30" i="5" s="1"/>
  <c r="J30" i="5" s="1"/>
  <c r="C32" i="5" l="1"/>
  <c r="I32" i="5" s="1"/>
  <c r="J32" i="5" s="1"/>
  <c r="C33" i="5" l="1"/>
  <c r="I33" i="5" s="1"/>
  <c r="J33" i="5" s="1"/>
  <c r="C34" i="5" l="1"/>
  <c r="I34" i="5" s="1"/>
  <c r="J34" i="5" s="1"/>
  <c r="C35" i="5" l="1"/>
  <c r="I35" i="5" s="1"/>
  <c r="J35" i="5" s="1"/>
  <c r="C36" i="5" l="1"/>
  <c r="I36" i="5" s="1"/>
  <c r="J36" i="5" s="1"/>
  <c r="C37" i="5" l="1"/>
  <c r="I37" i="5" s="1"/>
  <c r="J37" i="5" s="1"/>
  <c r="C38" i="5" l="1"/>
  <c r="I38" i="5" s="1"/>
  <c r="J38" i="5" s="1"/>
  <c r="C39" i="5" l="1"/>
  <c r="I39" i="5" s="1"/>
  <c r="J39" i="5" s="1"/>
  <c r="C40" i="5" l="1"/>
  <c r="I40" i="5" s="1"/>
  <c r="J40" i="5" s="1"/>
  <c r="C41" i="5" l="1"/>
  <c r="I41" i="5" s="1"/>
  <c r="J41" i="5" s="1"/>
  <c r="C42" i="5" l="1"/>
  <c r="I42" i="5" s="1"/>
  <c r="J42" i="5" s="1"/>
  <c r="C43" i="5" l="1"/>
  <c r="I43" i="5" s="1"/>
  <c r="J43" i="5" s="1"/>
  <c r="C44" i="5" l="1"/>
  <c r="I44" i="5" s="1"/>
  <c r="J44" i="5" s="1"/>
  <c r="C45" i="5" l="1"/>
  <c r="C46" i="5" l="1"/>
  <c r="I46" i="5" s="1"/>
  <c r="I45" i="5"/>
  <c r="J45" i="5" s="1"/>
  <c r="C47" i="5" l="1"/>
  <c r="I47" i="5" s="1"/>
  <c r="J47" i="5" s="1"/>
  <c r="J46" i="5"/>
  <c r="C48" i="5"/>
  <c r="I48" i="5" s="1"/>
  <c r="J48" i="5" s="1"/>
  <c r="C49" i="5" l="1"/>
  <c r="I49" i="5" s="1"/>
  <c r="J49" i="5" s="1"/>
  <c r="C50" i="5" l="1"/>
  <c r="I50" i="5" s="1"/>
  <c r="J50" i="5" s="1"/>
  <c r="C52" i="5" l="1"/>
  <c r="I52" i="5" s="1"/>
  <c r="J52" i="5" s="1"/>
  <c r="C53" i="5" l="1"/>
  <c r="I53" i="5" s="1"/>
  <c r="J53" i="5" s="1"/>
  <c r="C54" i="5" l="1"/>
  <c r="I54" i="5" s="1"/>
  <c r="J54" i="5" s="1"/>
  <c r="C55" i="5" l="1"/>
  <c r="I55" i="5" s="1"/>
  <c r="J55" i="5" s="1"/>
  <c r="C57" i="5" l="1"/>
  <c r="I57" i="5" s="1"/>
  <c r="J57" i="5" s="1"/>
  <c r="C58" i="5" l="1"/>
  <c r="C59" i="5" l="1"/>
  <c r="I58" i="5"/>
  <c r="J58" i="5" s="1"/>
  <c r="C60" i="5" l="1"/>
  <c r="I59" i="5"/>
  <c r="J59" i="5" s="1"/>
  <c r="C61" i="5" l="1"/>
  <c r="I60" i="5"/>
  <c r="J60" i="5" s="1"/>
  <c r="C62" i="5" l="1"/>
  <c r="I61" i="5"/>
  <c r="J61" i="5" s="1"/>
  <c r="C63" i="5" l="1"/>
  <c r="I62" i="5"/>
  <c r="J62" i="5" s="1"/>
  <c r="C64" i="5" l="1"/>
  <c r="I63" i="5"/>
  <c r="J63" i="5" s="1"/>
  <c r="C65" i="5" l="1"/>
  <c r="I64" i="5"/>
  <c r="J64" i="5" s="1"/>
  <c r="C66" i="5" l="1"/>
  <c r="I65" i="5"/>
  <c r="J65" i="5" s="1"/>
  <c r="C67" i="5" l="1"/>
  <c r="I66" i="5"/>
  <c r="J66" i="5" s="1"/>
  <c r="C68" i="5" l="1"/>
  <c r="I67" i="5"/>
  <c r="J67" i="5" s="1"/>
  <c r="C69" i="5" l="1"/>
  <c r="I68" i="5"/>
  <c r="J68" i="5" s="1"/>
  <c r="C70" i="5" l="1"/>
  <c r="I69" i="5"/>
  <c r="J69" i="5" s="1"/>
  <c r="C71" i="5" l="1"/>
  <c r="I70" i="5"/>
  <c r="J70" i="5" s="1"/>
  <c r="C72" i="5" l="1"/>
  <c r="I71" i="5"/>
  <c r="J71" i="5" s="1"/>
  <c r="C73" i="5" l="1"/>
  <c r="I72" i="5"/>
  <c r="J72" i="5" s="1"/>
  <c r="C74" i="5" l="1"/>
  <c r="I73" i="5"/>
  <c r="J73" i="5" s="1"/>
  <c r="C75" i="5" l="1"/>
  <c r="I74" i="5"/>
  <c r="J74" i="5" s="1"/>
  <c r="C76" i="5" l="1"/>
  <c r="I75" i="5"/>
  <c r="J75" i="5" s="1"/>
  <c r="C77" i="5" l="1"/>
  <c r="I76" i="5"/>
  <c r="J76" i="5" s="1"/>
  <c r="C78" i="5" l="1"/>
  <c r="I77" i="5"/>
  <c r="J77" i="5" s="1"/>
  <c r="C79" i="5" l="1"/>
  <c r="I78" i="5"/>
  <c r="J78" i="5" s="1"/>
  <c r="C80" i="5" l="1"/>
  <c r="I79" i="5"/>
  <c r="J79" i="5" s="1"/>
  <c r="C81" i="5" l="1"/>
  <c r="I80" i="5"/>
  <c r="J80" i="5" s="1"/>
  <c r="C82" i="5" l="1"/>
  <c r="I81" i="5"/>
  <c r="J81" i="5" s="1"/>
  <c r="C83" i="5" l="1"/>
  <c r="I82" i="5"/>
  <c r="J82" i="5" s="1"/>
  <c r="C84" i="5" l="1"/>
  <c r="I83" i="5"/>
  <c r="J83" i="5" s="1"/>
  <c r="I84" i="5" l="1"/>
  <c r="J84" i="5" s="1"/>
  <c r="C85" i="5"/>
  <c r="I85" i="5" l="1"/>
  <c r="J85" i="5" s="1"/>
  <c r="C86" i="5"/>
  <c r="I86" i="5" l="1"/>
  <c r="J86" i="5" s="1"/>
  <c r="C87" i="5"/>
  <c r="I87" i="5" l="1"/>
  <c r="J87" i="5" s="1"/>
  <c r="C88" i="5"/>
  <c r="I88" i="5" l="1"/>
  <c r="J88" i="5" s="1"/>
  <c r="C89" i="5"/>
  <c r="I89" i="5" l="1"/>
  <c r="J89" i="5" s="1"/>
  <c r="C90" i="5"/>
  <c r="I90" i="5" l="1"/>
  <c r="J90" i="5" s="1"/>
  <c r="C91" i="5"/>
  <c r="I91" i="5" l="1"/>
  <c r="J91" i="5" s="1"/>
  <c r="C92" i="5"/>
  <c r="I92" i="5" l="1"/>
  <c r="J92" i="5" s="1"/>
  <c r="C93" i="5"/>
  <c r="I93" i="5" l="1"/>
  <c r="J93" i="5" s="1"/>
  <c r="C94" i="5"/>
  <c r="I94" i="5" l="1"/>
  <c r="J94" i="5" s="1"/>
  <c r="C95" i="5"/>
  <c r="I95" i="5" l="1"/>
  <c r="J95" i="5" s="1"/>
  <c r="C96" i="5"/>
  <c r="I96" i="5" l="1"/>
  <c r="J96" i="5" s="1"/>
  <c r="C97" i="5"/>
  <c r="I97" i="5" l="1"/>
  <c r="J97" i="5" s="1"/>
  <c r="C98" i="5"/>
  <c r="I98" i="5" l="1"/>
  <c r="J98" i="5" s="1"/>
  <c r="C99" i="5"/>
  <c r="I99" i="5" l="1"/>
  <c r="J99" i="5" s="1"/>
  <c r="C100" i="5"/>
  <c r="I100" i="5" l="1"/>
  <c r="J100" i="5" s="1"/>
  <c r="C101" i="5"/>
  <c r="I101" i="5" l="1"/>
  <c r="J101" i="5" s="1"/>
  <c r="C102" i="5"/>
  <c r="I102" i="5" l="1"/>
  <c r="J102" i="5" s="1"/>
  <c r="C103" i="5"/>
  <c r="I103" i="5" l="1"/>
  <c r="J103" i="5" s="1"/>
  <c r="C104" i="5"/>
  <c r="I104" i="5" l="1"/>
  <c r="J104" i="5" s="1"/>
  <c r="C105" i="5"/>
  <c r="I105" i="5" l="1"/>
  <c r="J105" i="5" s="1"/>
</calcChain>
</file>

<file path=xl/sharedStrings.xml><?xml version="1.0" encoding="utf-8"?>
<sst xmlns="http://schemas.openxmlformats.org/spreadsheetml/2006/main" count="194" uniqueCount="140">
  <si>
    <t>Nr</t>
  </si>
  <si>
    <t>Omschrijving</t>
  </si>
  <si>
    <t>KM
 inter</t>
  </si>
  <si>
    <t>Mijl
 totaal</t>
  </si>
  <si>
    <t>Mijl
 inter</t>
  </si>
  <si>
    <t>KM totaal</t>
  </si>
  <si>
    <r>
      <t xml:space="preserve">Kilometers en mijlen zijn </t>
    </r>
    <r>
      <rPr>
        <i/>
        <sz val="10"/>
        <rFont val="Arial"/>
        <family val="2"/>
      </rPr>
      <t xml:space="preserve">indicatief                                                                                                 </t>
    </r>
  </si>
  <si>
    <t>Onverharde en doodlopende wegen tellen niet mee, tenzij anders aangegeven. U rijdt op eigen risico.</t>
  </si>
  <si>
    <t>EW R</t>
  </si>
  <si>
    <t>EW L</t>
  </si>
  <si>
    <t>1e L</t>
  </si>
  <si>
    <r>
      <t>L</t>
    </r>
    <r>
      <rPr>
        <sz val="12"/>
        <rFont val="Arial"/>
        <family val="2"/>
      </rPr>
      <t xml:space="preserve">=links; </t>
    </r>
    <r>
      <rPr>
        <b/>
        <sz val="12"/>
        <rFont val="Arial"/>
        <family val="2"/>
      </rPr>
      <t>R</t>
    </r>
    <r>
      <rPr>
        <sz val="12"/>
        <rFont val="Arial"/>
        <family val="2"/>
      </rPr>
      <t xml:space="preserve">=rechts; </t>
    </r>
    <r>
      <rPr>
        <b/>
        <sz val="12"/>
        <rFont val="Arial"/>
        <family val="2"/>
      </rPr>
      <t>EW</t>
    </r>
    <r>
      <rPr>
        <sz val="12"/>
        <rFont val="Arial"/>
        <family val="2"/>
      </rPr>
      <t xml:space="preserve">=einde weg; </t>
    </r>
    <r>
      <rPr>
        <b/>
        <sz val="12"/>
        <rFont val="Arial"/>
        <family val="2"/>
      </rPr>
      <t>goi</t>
    </r>
    <r>
      <rPr>
        <sz val="12"/>
        <rFont val="Arial"/>
        <family val="2"/>
      </rPr>
      <t xml:space="preserve">=gaat over in; </t>
    </r>
    <r>
      <rPr>
        <b/>
        <sz val="12"/>
        <rFont val="Arial"/>
        <family val="2"/>
      </rPr>
      <t>VRW</t>
    </r>
    <r>
      <rPr>
        <sz val="12"/>
        <rFont val="Arial"/>
        <family val="2"/>
      </rPr>
      <t xml:space="preserve">=voorrangsweg; </t>
    </r>
    <r>
      <rPr>
        <b/>
        <sz val="12"/>
        <rFont val="Arial"/>
        <family val="2"/>
      </rPr>
      <t>RTD</t>
    </r>
    <r>
      <rPr>
        <sz val="12"/>
        <rFont val="Arial"/>
        <family val="2"/>
      </rPr>
      <t xml:space="preserve">=Rotonde; </t>
    </r>
    <r>
      <rPr>
        <b/>
        <sz val="12"/>
        <rFont val="Arial"/>
        <family val="2"/>
      </rPr>
      <t>SPL</t>
    </r>
    <r>
      <rPr>
        <sz val="12"/>
        <rFont val="Arial"/>
        <family val="2"/>
      </rPr>
      <t>=Splitsing</t>
    </r>
  </si>
  <si>
    <r>
      <t>VKL</t>
    </r>
    <r>
      <rPr>
        <sz val="12"/>
        <rFont val="Arial"/>
        <family val="2"/>
      </rPr>
      <t xml:space="preserve">=verkeerslichten; </t>
    </r>
    <r>
      <rPr>
        <b/>
        <sz val="12"/>
        <rFont val="Arial"/>
        <family val="2"/>
      </rPr>
      <t>BBK</t>
    </r>
    <r>
      <rPr>
        <sz val="12"/>
        <rFont val="Arial"/>
        <family val="2"/>
      </rPr>
      <t xml:space="preserve">=bebouwde kom; </t>
    </r>
    <r>
      <rPr>
        <b/>
        <sz val="12"/>
        <rFont val="Arial"/>
        <family val="2"/>
      </rPr>
      <t>EBK</t>
    </r>
    <r>
      <rPr>
        <sz val="12"/>
        <rFont val="Arial"/>
        <family val="2"/>
      </rPr>
      <t>=einde bebouwde kom;</t>
    </r>
    <r>
      <rPr>
        <b/>
        <sz val="12"/>
        <rFont val="Arial"/>
        <family val="2"/>
      </rPr>
      <t xml:space="preserve"> KR</t>
    </r>
    <r>
      <rPr>
        <sz val="12"/>
        <rFont val="Arial"/>
        <family val="2"/>
      </rPr>
      <t>=kruising</t>
    </r>
  </si>
  <si>
    <t>VRW R</t>
  </si>
  <si>
    <t>3e L</t>
  </si>
  <si>
    <t>3e R</t>
  </si>
  <si>
    <t>2e L</t>
  </si>
  <si>
    <t>1e R</t>
  </si>
  <si>
    <t>KR R</t>
  </si>
  <si>
    <t>VRW L</t>
  </si>
  <si>
    <t>VRW oversteken</t>
  </si>
  <si>
    <t>Prinsendijk</t>
  </si>
  <si>
    <t>KR oversteken</t>
  </si>
  <si>
    <t>Kleidijk</t>
  </si>
  <si>
    <t>Oude Borculoseweg</t>
  </si>
  <si>
    <t>Instructie</t>
  </si>
  <si>
    <t>rotonde 1e afslag</t>
  </si>
  <si>
    <t>Veerpont nemen</t>
  </si>
  <si>
    <t>Finish Links Museum Cafe "de Kribbe"</t>
  </si>
  <si>
    <t>Parkeerplaats Links en Kruising Rechts</t>
  </si>
  <si>
    <r>
      <t>Uitzetter:</t>
    </r>
    <r>
      <rPr>
        <b/>
        <sz val="12"/>
        <rFont val="Arial"/>
        <family val="2"/>
      </rPr>
      <t xml:space="preserve"> Harry Bruins (0653605442)</t>
    </r>
  </si>
  <si>
    <r>
      <rPr>
        <sz val="12"/>
        <rFont val="Arial"/>
        <family val="2"/>
      </rPr>
      <t>Start:</t>
    </r>
    <r>
      <rPr>
        <b/>
        <sz val="12"/>
        <rFont val="Arial"/>
        <family val="2"/>
      </rPr>
      <t xml:space="preserve"> Herberg De Pot, Potdijk 9, Markelo</t>
    </r>
  </si>
  <si>
    <t>Kastelen rit 25 september 2022</t>
  </si>
  <si>
    <t>2e R</t>
  </si>
  <si>
    <t xml:space="preserve">3e L </t>
  </si>
  <si>
    <t>4e L</t>
  </si>
  <si>
    <t>na brug over Schipbeek weg vervolgen</t>
  </si>
  <si>
    <t>de Hulpe</t>
  </si>
  <si>
    <t>Kerkweg</t>
  </si>
  <si>
    <t>Twikkelerweg</t>
  </si>
  <si>
    <t>Stokkumervlierweg</t>
  </si>
  <si>
    <t>Diepenheimsedijk</t>
  </si>
  <si>
    <t>2e Zomerdijk</t>
  </si>
  <si>
    <t>Borculoseweg</t>
  </si>
  <si>
    <t>Pieringdijk</t>
  </si>
  <si>
    <t>Diepenheimseweg</t>
  </si>
  <si>
    <t>Tieberinkweg g.o.i. Hofmanweg</t>
  </si>
  <si>
    <t>Borghorstweg</t>
  </si>
  <si>
    <t>Slaapdijk g.o.i. Bolsbeekweg</t>
  </si>
  <si>
    <t>Broekstraat</t>
  </si>
  <si>
    <t>Wengersteeg</t>
  </si>
  <si>
    <t>EW VRW R</t>
  </si>
  <si>
    <t>Links aanhouden</t>
  </si>
  <si>
    <t>Lindeboomsweg g.o.i. Hazelberg</t>
  </si>
  <si>
    <t>Hazelberg</t>
  </si>
  <si>
    <t>Enkweg</t>
  </si>
  <si>
    <t>Schoneveldsdijk</t>
  </si>
  <si>
    <t>Mosselseweg</t>
  </si>
  <si>
    <t>Wildenborgseweg g.o.i. Nijlandweg</t>
  </si>
  <si>
    <t>Wildenborchseweg</t>
  </si>
  <si>
    <t>Kapelweg</t>
  </si>
  <si>
    <t>Raadhuisstraat</t>
  </si>
  <si>
    <t xml:space="preserve">KR R </t>
  </si>
  <si>
    <t xml:space="preserve">VRW oversteken </t>
  </si>
  <si>
    <t>EW R, direct L</t>
  </si>
  <si>
    <t>Deldensebroekweg direct L Nieuwenhuisweg</t>
  </si>
  <si>
    <t xml:space="preserve">1e R </t>
  </si>
  <si>
    <t>Nieuwstad</t>
  </si>
  <si>
    <t>Deldenseweg</t>
  </si>
  <si>
    <t>Lankhorsterstraat</t>
  </si>
  <si>
    <t>Wichmondseweg</t>
  </si>
  <si>
    <t>Koningsweg</t>
  </si>
  <si>
    <t>Krommedijk</t>
  </si>
  <si>
    <t>Riefelerdijk g.o.i. Bakermarksedijk</t>
  </si>
  <si>
    <t>Dollemansstraat</t>
  </si>
  <si>
    <t>Wolfsstraat</t>
  </si>
  <si>
    <t>weg volgen door Bronkhorst</t>
  </si>
  <si>
    <t>weg volgen</t>
  </si>
  <si>
    <t>einde laan R</t>
  </si>
  <si>
    <t>kanaal en VRW oversteken</t>
  </si>
  <si>
    <t>Rechts aanhouden door centrum</t>
  </si>
  <si>
    <t>rotonde 2e afslag</t>
  </si>
  <si>
    <t>Covikseweg</t>
  </si>
  <si>
    <t>Doctor A. Ariënsstraat, Onderstraat volgen</t>
  </si>
  <si>
    <t>Bovenstraat, Veerweg</t>
  </si>
  <si>
    <t>Cortenoeverseweg</t>
  </si>
  <si>
    <t>Zutphensestraat</t>
  </si>
  <si>
    <t>Schoolstraat</t>
  </si>
  <si>
    <t>Burgemeester de Wijslaan</t>
  </si>
  <si>
    <t>Eerbeekseweg</t>
  </si>
  <si>
    <t>Stuijvenburchstraat door centrum</t>
  </si>
  <si>
    <t>Loenenseweg</t>
  </si>
  <si>
    <t>Eerbeeksedijk</t>
  </si>
  <si>
    <t>Broeksweg</t>
  </si>
  <si>
    <t>Voorsterweg g.o.i. Clabanusweg</t>
  </si>
  <si>
    <t>Polveensweg</t>
  </si>
  <si>
    <t>Kopermolenweg</t>
  </si>
  <si>
    <t>Klarenbeek g.o.i. Watergatstraat</t>
  </si>
  <si>
    <t>Splitsing L</t>
  </si>
  <si>
    <t>Splitsing R</t>
  </si>
  <si>
    <t xml:space="preserve">EW R </t>
  </si>
  <si>
    <t>Appenseweg</t>
  </si>
  <si>
    <t>g.o.i. N790</t>
  </si>
  <si>
    <t>Bussloselaan g.o.i.Breuninkhofweg</t>
  </si>
  <si>
    <t>Kneuterstraat</t>
  </si>
  <si>
    <t>Zutphenboerlaan</t>
  </si>
  <si>
    <t>Marsstraat g.o.i. Weerdseweg</t>
  </si>
  <si>
    <t xml:space="preserve">EW VRW L </t>
  </si>
  <si>
    <t>Potdijk</t>
  </si>
  <si>
    <t>Oude Goorseweg</t>
  </si>
  <si>
    <t>Herikervlierweg</t>
  </si>
  <si>
    <r>
      <rPr>
        <sz val="12"/>
        <rFont val="Arial"/>
        <family val="2"/>
      </rPr>
      <t>Finish:</t>
    </r>
    <r>
      <rPr>
        <b/>
        <sz val="12"/>
        <rFont val="Arial"/>
        <family val="2"/>
      </rPr>
      <t xml:space="preserve">  Café de Kribbe, Weerdseweg 6a, Wilp</t>
    </r>
  </si>
  <si>
    <t>Haaksbergerweg</t>
  </si>
  <si>
    <t>Kasteel Warmelo wil u op verschillende manieren iets laten beleven! Wandelend door de prachtige historische tuin komt u langs kunstig uitgehouwen zandsculpturen met elk jaar een nieuw thema.</t>
  </si>
  <si>
    <t>De particuliere historische buitenplaats de Wildenborch ligt aan de Wildenborchseweg tussen Lochem en Vorden. De tuinen zijn enkele dagen per jaar geopend</t>
  </si>
  <si>
    <t>In de prachtige groenrijke omgeving van het Gelderse landschap ligt Kasteel Vorden, bijna 8 eeuwen oud. Dit kasteel werd al genoemd in de 12e eeuw en werd voor het eerst verkocht in 1315.</t>
  </si>
  <si>
    <t xml:space="preserve">Kasteel Engelenburg centraal gelegen tussen Apeldoorn en Arnhem, rechtsaf laan oprijden, rondje maken en terugrijden, weg vervolgen </t>
  </si>
  <si>
    <t>Goorseweg</t>
  </si>
  <si>
    <t>Markveldseweg g.o.i. Watermolenweg</t>
  </si>
  <si>
    <t xml:space="preserve">KR oversteken </t>
  </si>
  <si>
    <t>KR L</t>
  </si>
  <si>
    <t>Zwiepseweg       (pas op drempels)</t>
  </si>
  <si>
    <t>Beukenlaan g.o.i. Larikslaan (pas op drempels)</t>
  </si>
  <si>
    <t>Woodbrookersweg</t>
  </si>
  <si>
    <t>Mosselseweg (naambord ontbreekt)</t>
  </si>
  <si>
    <t>EW  L</t>
  </si>
  <si>
    <t xml:space="preserve">Ruurloseweg </t>
  </si>
  <si>
    <t>Dorpsstraat (richting centrum)</t>
  </si>
  <si>
    <t>cash geld voor de pont € 3,50 per auto</t>
  </si>
  <si>
    <t>VRW  L</t>
  </si>
  <si>
    <t>Koedijk / Horsterdijk</t>
  </si>
  <si>
    <t>VRW en kanaal oversteken links aanhouden</t>
  </si>
  <si>
    <t>Loenensemarkweg</t>
  </si>
  <si>
    <t>Oudhuizerstraat</t>
  </si>
  <si>
    <t>Hallseweg</t>
  </si>
  <si>
    <t>Brummenseweg</t>
  </si>
  <si>
    <t xml:space="preserve">Engelenburgerlaan </t>
  </si>
  <si>
    <t xml:space="preserve">Nettelhorsterweg </t>
  </si>
  <si>
    <t>Rijksstraatweg</t>
  </si>
  <si>
    <t xml:space="preserve">Rijksstraatweg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</si>
</sst>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14"/>
      <color indexed="10"/>
      <name val="Arial"/>
      <family val="2"/>
    </font>
    <font>
      <b/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/>
    </xf>
    <xf numFmtId="0" fontId="3" fillId="0" borderId="0" xfId="0" applyFont="1"/>
    <xf numFmtId="0" fontId="6" fillId="0" borderId="1" xfId="0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4" fillId="0" borderId="2" xfId="0" applyFont="1" applyBorder="1"/>
    <xf numFmtId="0" fontId="4" fillId="0" borderId="0" xfId="0" applyFont="1"/>
    <xf numFmtId="0" fontId="6" fillId="0" borderId="4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5" fillId="2" borderId="6" xfId="0" applyNumberFormat="1" applyFont="1" applyFill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164" fontId="5" fillId="2" borderId="1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5" fillId="0" borderId="0" xfId="0" applyFont="1" applyAlignment="1">
      <alignment horizontal="center"/>
    </xf>
    <xf numFmtId="164" fontId="6" fillId="0" borderId="2" xfId="0" applyNumberFormat="1" applyFont="1" applyBorder="1"/>
    <xf numFmtId="164" fontId="1" fillId="3" borderId="6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Border="1"/>
    <xf numFmtId="164" fontId="4" fillId="0" borderId="3" xfId="0" applyNumberFormat="1" applyFont="1" applyBorder="1"/>
    <xf numFmtId="164" fontId="4" fillId="0" borderId="0" xfId="0" applyNumberFormat="1" applyFont="1"/>
    <xf numFmtId="164" fontId="4" fillId="0" borderId="5" xfId="0" applyNumberFormat="1" applyFont="1" applyBorder="1"/>
    <xf numFmtId="164" fontId="1" fillId="3" borderId="1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5" fillId="0" borderId="0" xfId="0" applyFont="1" applyAlignment="1">
      <alignment vertical="center" wrapText="1"/>
    </xf>
    <xf numFmtId="0" fontId="6" fillId="3" borderId="6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5" xfId="0" applyBorder="1"/>
    <xf numFmtId="164" fontId="1" fillId="3" borderId="14" xfId="0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left" vertical="center"/>
    </xf>
    <xf numFmtId="0" fontId="11" fillId="0" borderId="6" xfId="0" applyFont="1" applyBorder="1" applyAlignment="1">
      <alignment vertical="center" wrapText="1"/>
    </xf>
    <xf numFmtId="0" fontId="0" fillId="0" borderId="0" xfId="0"/>
    <xf numFmtId="0" fontId="10" fillId="0" borderId="2" xfId="0" applyFont="1" applyBorder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2" fillId="0" borderId="1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9" fillId="0" borderId="10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2" fontId="3" fillId="0" borderId="0" xfId="0" applyNumberFormat="1" applyFont="1" applyAlignment="1">
      <alignment horizontal="center"/>
    </xf>
  </cellXfs>
  <cellStyles count="2">
    <cellStyle name="Standaard" xfId="0" builtinId="0"/>
    <cellStyle name="Stijl 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jp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3448049</xdr:colOff>
      <xdr:row>0</xdr:row>
      <xdr:rowOff>161924</xdr:rowOff>
    </xdr:from>
    <xdr:to>
      <xdr:col>9</xdr:col>
      <xdr:colOff>419100</xdr:colOff>
      <xdr:row>4</xdr:row>
      <xdr:rowOff>157291</xdr:rowOff>
    </xdr:to>
    <xdr:pic>
      <xdr:nvPicPr>
        <xdr:cNvPr id="1143" name="Afbeelding 3" descr="MG Oost 2">
          <a:extLst>
            <a:ext uri="{FF2B5EF4-FFF2-40B4-BE49-F238E27FC236}">
              <a16:creationId xmlns:a16="http://schemas.microsoft.com/office/drawing/2014/main" id="{F6ABA154-6EE1-D27C-4273-2A8402E90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199" y="161924"/>
          <a:ext cx="885826" cy="909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142875</xdr:colOff>
      <xdr:row>0</xdr:row>
      <xdr:rowOff>142875</xdr:rowOff>
    </xdr:from>
    <xdr:to>
      <xdr:col>3</xdr:col>
      <xdr:colOff>104775</xdr:colOff>
      <xdr:row>4</xdr:row>
      <xdr:rowOff>146685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D5568F1-B773-6131-4CC3-BC1CB243AA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0" y="142875"/>
          <a:ext cx="762000" cy="918210"/>
        </a:xfrm>
        <a:prstGeom prst="rect">
          <a:avLst/>
        </a:prstGeom>
      </xdr:spPr>
    </xdr:pic>
    <xdr:clientData/>
  </xdr:twoCellAnchor>
  <xdr:twoCellAnchor editAs="oneCell">
    <xdr:from>
      <xdr:col>7</xdr:col>
      <xdr:colOff>175260</xdr:colOff>
      <xdr:row>30</xdr:row>
      <xdr:rowOff>15240</xdr:rowOff>
    </xdr:from>
    <xdr:to>
      <xdr:col>7</xdr:col>
      <xdr:colOff>3230880</xdr:colOff>
      <xdr:row>31</xdr:row>
      <xdr:rowOff>34290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3B5026BD-7F68-F22F-A325-01B890F645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6660" y="9593580"/>
          <a:ext cx="3055620" cy="1611630"/>
        </a:xfrm>
        <a:prstGeom prst="rect">
          <a:avLst/>
        </a:prstGeom>
      </xdr:spPr>
    </xdr:pic>
    <xdr:clientData/>
  </xdr:twoCellAnchor>
  <xdr:twoCellAnchor editAs="oneCell">
    <xdr:from>
      <xdr:col>7</xdr:col>
      <xdr:colOff>472440</xdr:colOff>
      <xdr:row>50</xdr:row>
      <xdr:rowOff>38100</xdr:rowOff>
    </xdr:from>
    <xdr:to>
      <xdr:col>7</xdr:col>
      <xdr:colOff>3290834</xdr:colOff>
      <xdr:row>50</xdr:row>
      <xdr:rowOff>1935480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6F2B32CC-7C23-9346-7B50-ADF0DD87A0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53840" y="18737580"/>
          <a:ext cx="2818394" cy="189738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2438400</xdr:colOff>
      <xdr:row>56</xdr:row>
      <xdr:rowOff>16764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1D36CB11-A69D-C14D-5169-A9788520D4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1400" y="22250400"/>
          <a:ext cx="2438400" cy="1609344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80</xdr:row>
      <xdr:rowOff>0</xdr:rowOff>
    </xdr:from>
    <xdr:to>
      <xdr:col>7</xdr:col>
      <xdr:colOff>3451860</xdr:colOff>
      <xdr:row>80</xdr:row>
      <xdr:rowOff>1988820</xdr:rowOff>
    </xdr:to>
    <xdr:pic>
      <xdr:nvPicPr>
        <xdr:cNvPr id="12" name="Afbeelding 11">
          <a:extLst>
            <a:ext uri="{FF2B5EF4-FFF2-40B4-BE49-F238E27FC236}">
              <a16:creationId xmlns:a16="http://schemas.microsoft.com/office/drawing/2014/main" id="{8AA54A6C-DF14-941C-A1FB-4B51DB3FB0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1400" y="33352740"/>
          <a:ext cx="3451860" cy="19888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105"/>
  <sheetViews>
    <sheetView tabSelected="1" showWhiteSpace="0" topLeftCell="A93" zoomScaleNormal="100" workbookViewId="0">
      <selection activeCell="N101" sqref="N101"/>
    </sheetView>
  </sheetViews>
  <sheetFormatPr defaultColWidth="9" defaultRowHeight="13.2" x14ac:dyDescent="0.25"/>
  <cols>
    <col min="1" max="1" width="1.88671875" customWidth="1"/>
    <col min="2" max="2" width="5.33203125" style="2" customWidth="1"/>
    <col min="3" max="4" width="6.6640625" style="5" customWidth="1"/>
    <col min="5" max="6" width="8.6640625" hidden="1" customWidth="1"/>
    <col min="7" max="7" width="31.6640625" style="32" customWidth="1"/>
    <col min="8" max="8" width="50.5546875" customWidth="1"/>
    <col min="9" max="10" width="7" style="29" customWidth="1"/>
    <col min="11" max="11" width="0.109375" customWidth="1"/>
    <col min="12" max="12" width="2.109375" customWidth="1"/>
  </cols>
  <sheetData>
    <row r="1" spans="1:17" s="10" customFormat="1" ht="17.399999999999999" x14ac:dyDescent="0.3">
      <c r="B1" s="7"/>
      <c r="C1" s="8"/>
      <c r="D1" s="22"/>
      <c r="E1" s="9"/>
      <c r="F1" s="9"/>
      <c r="G1" s="38" t="s">
        <v>32</v>
      </c>
      <c r="H1" s="38"/>
      <c r="I1" s="24"/>
      <c r="J1" s="25"/>
    </row>
    <row r="2" spans="1:17" s="10" customFormat="1" ht="17.399999999999999" x14ac:dyDescent="0.3">
      <c r="B2" s="11"/>
      <c r="C2" s="12"/>
      <c r="D2" s="12"/>
      <c r="G2" s="47"/>
      <c r="H2" s="47"/>
      <c r="I2" s="26"/>
      <c r="J2" s="27"/>
    </row>
    <row r="3" spans="1:17" s="10" customFormat="1" ht="17.399999999999999" x14ac:dyDescent="0.3">
      <c r="B3" s="11"/>
      <c r="C3" s="12"/>
      <c r="D3" s="12"/>
      <c r="G3" s="40" t="s">
        <v>31</v>
      </c>
      <c r="H3" s="40"/>
      <c r="I3" s="26"/>
      <c r="J3" s="27"/>
    </row>
    <row r="4" spans="1:17" s="10" customFormat="1" ht="17.399999999999999" x14ac:dyDescent="0.3">
      <c r="B4" s="11"/>
      <c r="C4" s="12"/>
      <c r="D4" s="12"/>
      <c r="G4" s="40" t="s">
        <v>111</v>
      </c>
      <c r="H4" s="40"/>
      <c r="I4" s="26"/>
      <c r="J4" s="27"/>
    </row>
    <row r="5" spans="1:17" s="10" customFormat="1" ht="17.399999999999999" x14ac:dyDescent="0.3">
      <c r="B5" s="11"/>
      <c r="C5" s="12"/>
      <c r="D5" s="12"/>
      <c r="G5" s="30"/>
      <c r="H5" s="21"/>
      <c r="I5" s="26"/>
      <c r="J5" s="27"/>
    </row>
    <row r="6" spans="1:17" s="10" customFormat="1" ht="17.399999999999999" x14ac:dyDescent="0.3">
      <c r="B6" s="11"/>
      <c r="C6" s="12"/>
      <c r="D6" s="12"/>
      <c r="G6" s="39"/>
      <c r="H6" s="39"/>
      <c r="I6" s="26"/>
      <c r="J6" s="27"/>
    </row>
    <row r="7" spans="1:17" s="10" customFormat="1" ht="17.399999999999999" x14ac:dyDescent="0.3">
      <c r="B7" s="11"/>
      <c r="C7" s="12"/>
      <c r="D7" s="54" t="s">
        <v>30</v>
      </c>
      <c r="E7" s="37"/>
      <c r="F7" s="37"/>
      <c r="G7" s="37"/>
      <c r="H7" s="37"/>
      <c r="I7" s="37"/>
      <c r="J7" s="27"/>
    </row>
    <row r="8" spans="1:17" s="10" customFormat="1" ht="17.399999999999999" x14ac:dyDescent="0.3">
      <c r="B8" s="11"/>
      <c r="C8" s="12"/>
      <c r="D8" s="12"/>
      <c r="G8" s="39"/>
      <c r="H8" s="39"/>
      <c r="I8" s="26"/>
      <c r="J8" s="27"/>
    </row>
    <row r="9" spans="1:17" s="1" customFormat="1" ht="15.6" x14ac:dyDescent="0.25">
      <c r="B9" s="51" t="s">
        <v>11</v>
      </c>
      <c r="C9" s="52"/>
      <c r="D9" s="52"/>
      <c r="E9" s="52"/>
      <c r="F9" s="52"/>
      <c r="G9" s="52"/>
      <c r="H9" s="52"/>
      <c r="I9" s="52"/>
      <c r="J9" s="53"/>
    </row>
    <row r="10" spans="1:17" s="4" customFormat="1" ht="15.6" x14ac:dyDescent="0.25">
      <c r="B10" s="44" t="s">
        <v>12</v>
      </c>
      <c r="C10" s="45"/>
      <c r="D10" s="45"/>
      <c r="E10" s="45"/>
      <c r="F10" s="45"/>
      <c r="G10" s="45"/>
      <c r="H10" s="45"/>
      <c r="I10" s="45"/>
      <c r="J10" s="46"/>
    </row>
    <row r="11" spans="1:17" s="3" customFormat="1" ht="13.8" x14ac:dyDescent="0.25">
      <c r="B11" s="48" t="s">
        <v>7</v>
      </c>
      <c r="C11" s="49"/>
      <c r="D11" s="49"/>
      <c r="E11" s="49"/>
      <c r="F11" s="49"/>
      <c r="G11" s="49"/>
      <c r="H11" s="49"/>
      <c r="I11" s="49"/>
      <c r="J11" s="50"/>
    </row>
    <row r="12" spans="1:17" x14ac:dyDescent="0.25">
      <c r="B12" s="41" t="s">
        <v>6</v>
      </c>
      <c r="C12" s="42"/>
      <c r="D12" s="42"/>
      <c r="E12" s="42"/>
      <c r="F12" s="42"/>
      <c r="G12" s="42"/>
      <c r="H12" s="42"/>
      <c r="I12" s="42"/>
      <c r="J12" s="43"/>
    </row>
    <row r="13" spans="1:17" ht="26.4" x14ac:dyDescent="0.25">
      <c r="A13" s="33"/>
      <c r="B13" s="34" t="s">
        <v>0</v>
      </c>
      <c r="C13" s="23" t="s">
        <v>5</v>
      </c>
      <c r="D13" s="23" t="s">
        <v>2</v>
      </c>
      <c r="E13" s="18"/>
      <c r="F13" s="18"/>
      <c r="G13" s="31" t="s">
        <v>25</v>
      </c>
      <c r="H13" s="35" t="s">
        <v>1</v>
      </c>
      <c r="I13" s="23" t="s">
        <v>3</v>
      </c>
      <c r="J13" s="28" t="s">
        <v>4</v>
      </c>
      <c r="Q13" s="16"/>
    </row>
    <row r="14" spans="1:17" s="6" customFormat="1" ht="31.5" customHeight="1" x14ac:dyDescent="0.25">
      <c r="A14" s="33"/>
      <c r="B14" s="19">
        <v>1</v>
      </c>
      <c r="C14" s="14">
        <v>0</v>
      </c>
      <c r="D14" s="13">
        <v>0</v>
      </c>
      <c r="E14" s="20"/>
      <c r="F14" s="20"/>
      <c r="G14" s="17" t="s">
        <v>29</v>
      </c>
      <c r="H14" s="17" t="s">
        <v>108</v>
      </c>
      <c r="I14" s="14">
        <f>C14*0.621371192237334</f>
        <v>0</v>
      </c>
      <c r="J14" s="15">
        <f>I14</f>
        <v>0</v>
      </c>
      <c r="P14" s="16"/>
      <c r="Q14" s="16"/>
    </row>
    <row r="15" spans="1:17" s="6" customFormat="1" ht="31.5" customHeight="1" x14ac:dyDescent="0.25">
      <c r="A15" s="33"/>
      <c r="B15" s="19">
        <v>2</v>
      </c>
      <c r="C15" s="14">
        <f>IF(ISBLANK(D15),"",C14+D15)</f>
        <v>0.84</v>
      </c>
      <c r="D15" s="13">
        <v>0.84</v>
      </c>
      <c r="E15" s="20"/>
      <c r="F15" s="20"/>
      <c r="G15" s="17" t="s">
        <v>20</v>
      </c>
      <c r="H15" s="17" t="s">
        <v>20</v>
      </c>
      <c r="I15" s="14">
        <f t="shared" ref="I15:I82" si="0">IF(ISBLANK(D15),"",C15*0.621371192237334)</f>
        <v>0.52195180147936049</v>
      </c>
      <c r="J15" s="15">
        <f>IF(ISBLANK(D15),"",I15-I14)</f>
        <v>0.52195180147936049</v>
      </c>
      <c r="P15" s="16"/>
      <c r="Q15" s="16"/>
    </row>
    <row r="16" spans="1:17" s="6" customFormat="1" ht="31.5" customHeight="1" x14ac:dyDescent="0.25">
      <c r="A16" s="33"/>
      <c r="B16" s="19">
        <v>3</v>
      </c>
      <c r="C16" s="14">
        <f>IF(ISBLANK(D16),"",C15+D16)</f>
        <v>1.74</v>
      </c>
      <c r="D16" s="13">
        <v>0.9</v>
      </c>
      <c r="E16" s="20"/>
      <c r="F16" s="20"/>
      <c r="G16" s="17" t="s">
        <v>17</v>
      </c>
      <c r="H16" s="17" t="s">
        <v>37</v>
      </c>
      <c r="I16" s="14">
        <f t="shared" si="0"/>
        <v>1.081185874492961</v>
      </c>
      <c r="J16" s="15">
        <f t="shared" ref="J16:J82" si="1">IF(ISBLANK(D16),"",I16-I15)</f>
        <v>0.55923407301360051</v>
      </c>
      <c r="P16" s="16"/>
      <c r="Q16" s="16"/>
    </row>
    <row r="17" spans="1:17" s="6" customFormat="1" ht="31.5" customHeight="1" x14ac:dyDescent="0.25">
      <c r="A17" s="33"/>
      <c r="B17" s="19">
        <v>4</v>
      </c>
      <c r="C17" s="14">
        <f t="shared" ref="C17:C84" si="2">IF(ISBLANK(D17),"",C16+D17)</f>
        <v>2.84</v>
      </c>
      <c r="D17" s="13">
        <v>1.1000000000000001</v>
      </c>
      <c r="E17" s="20"/>
      <c r="F17" s="20"/>
      <c r="G17" s="17" t="s">
        <v>9</v>
      </c>
      <c r="H17" s="17" t="s">
        <v>38</v>
      </c>
      <c r="I17" s="14">
        <f t="shared" si="0"/>
        <v>1.7646941859540284</v>
      </c>
      <c r="J17" s="15">
        <f t="shared" si="1"/>
        <v>0.68350831146106739</v>
      </c>
      <c r="P17" s="16"/>
      <c r="Q17" s="16"/>
    </row>
    <row r="18" spans="1:17" s="6" customFormat="1" ht="31.5" customHeight="1" x14ac:dyDescent="0.25">
      <c r="A18" s="33"/>
      <c r="B18" s="19">
        <v>5</v>
      </c>
      <c r="C18" s="14">
        <f t="shared" si="2"/>
        <v>4.6399999999999997</v>
      </c>
      <c r="D18" s="13">
        <v>1.8</v>
      </c>
      <c r="E18" s="20"/>
      <c r="F18" s="20"/>
      <c r="G18" s="17" t="s">
        <v>9</v>
      </c>
      <c r="H18" s="17" t="s">
        <v>39</v>
      </c>
      <c r="I18" s="14">
        <f t="shared" si="0"/>
        <v>2.8831623319812292</v>
      </c>
      <c r="J18" s="15">
        <f t="shared" si="1"/>
        <v>1.1184681460272008</v>
      </c>
      <c r="P18" s="16"/>
      <c r="Q18" s="16"/>
    </row>
    <row r="19" spans="1:17" s="6" customFormat="1" ht="31.5" customHeight="1" x14ac:dyDescent="0.25">
      <c r="A19" s="33"/>
      <c r="B19" s="19">
        <v>6</v>
      </c>
      <c r="C19" s="14">
        <f t="shared" si="2"/>
        <v>6.34</v>
      </c>
      <c r="D19" s="13">
        <v>1.7</v>
      </c>
      <c r="E19" s="20"/>
      <c r="F19" s="20"/>
      <c r="G19" s="17" t="s">
        <v>17</v>
      </c>
      <c r="H19" s="17" t="s">
        <v>110</v>
      </c>
      <c r="I19" s="14">
        <f t="shared" si="0"/>
        <v>3.9394933587846972</v>
      </c>
      <c r="J19" s="15">
        <f t="shared" si="1"/>
        <v>1.056331026803468</v>
      </c>
      <c r="P19" s="16"/>
      <c r="Q19" s="16"/>
    </row>
    <row r="20" spans="1:17" s="6" customFormat="1" ht="31.5" customHeight="1" x14ac:dyDescent="0.25">
      <c r="A20" s="33"/>
      <c r="B20" s="19">
        <v>7</v>
      </c>
      <c r="C20" s="14">
        <f t="shared" si="2"/>
        <v>6.75</v>
      </c>
      <c r="D20" s="13">
        <v>0.41</v>
      </c>
      <c r="E20" s="20"/>
      <c r="F20" s="20"/>
      <c r="G20" s="17" t="s">
        <v>17</v>
      </c>
      <c r="H20" s="17" t="s">
        <v>40</v>
      </c>
      <c r="I20" s="14">
        <f t="shared" si="0"/>
        <v>4.1942555476020038</v>
      </c>
      <c r="J20" s="15">
        <f t="shared" si="1"/>
        <v>0.25476218881730661</v>
      </c>
      <c r="P20" s="16"/>
      <c r="Q20" s="16"/>
    </row>
    <row r="21" spans="1:17" s="6" customFormat="1" ht="31.5" customHeight="1" x14ac:dyDescent="0.25">
      <c r="A21" s="33"/>
      <c r="B21" s="19">
        <v>8</v>
      </c>
      <c r="C21" s="14">
        <f t="shared" si="2"/>
        <v>9.0500000000000007</v>
      </c>
      <c r="D21" s="13">
        <v>2.2999999999999998</v>
      </c>
      <c r="E21" s="20"/>
      <c r="F21" s="20"/>
      <c r="G21" s="17" t="s">
        <v>10</v>
      </c>
      <c r="H21" s="17" t="s">
        <v>24</v>
      </c>
      <c r="I21" s="14">
        <f t="shared" si="0"/>
        <v>5.6234092897478725</v>
      </c>
      <c r="J21" s="15">
        <f t="shared" si="1"/>
        <v>1.4291537421458687</v>
      </c>
      <c r="P21" s="16"/>
      <c r="Q21" s="16"/>
    </row>
    <row r="22" spans="1:17" s="6" customFormat="1" ht="31.5" customHeight="1" x14ac:dyDescent="0.25">
      <c r="A22" s="33"/>
      <c r="B22" s="19">
        <v>9</v>
      </c>
      <c r="C22" s="14">
        <f t="shared" si="2"/>
        <v>9.7000000000000011</v>
      </c>
      <c r="D22" s="13">
        <v>0.65</v>
      </c>
      <c r="E22" s="20"/>
      <c r="F22" s="20"/>
      <c r="G22" s="17" t="s">
        <v>9</v>
      </c>
      <c r="H22" s="17" t="s">
        <v>41</v>
      </c>
      <c r="I22" s="14">
        <f t="shared" si="0"/>
        <v>6.0273005647021396</v>
      </c>
      <c r="J22" s="15">
        <f t="shared" si="1"/>
        <v>0.40389127495426713</v>
      </c>
      <c r="P22" s="16"/>
      <c r="Q22" s="16"/>
    </row>
    <row r="23" spans="1:17" s="6" customFormat="1" ht="31.5" customHeight="1" x14ac:dyDescent="0.25">
      <c r="A23" s="33"/>
      <c r="B23" s="19">
        <v>10</v>
      </c>
      <c r="C23" s="14">
        <f t="shared" si="2"/>
        <v>11.600000000000001</v>
      </c>
      <c r="D23" s="13">
        <v>1.9</v>
      </c>
      <c r="E23" s="20"/>
      <c r="F23" s="20"/>
      <c r="G23" s="17" t="s">
        <v>10</v>
      </c>
      <c r="H23" s="17" t="s">
        <v>109</v>
      </c>
      <c r="I23" s="14">
        <f t="shared" si="0"/>
        <v>7.2079058299530745</v>
      </c>
      <c r="J23" s="15">
        <f t="shared" si="1"/>
        <v>1.1806052652509349</v>
      </c>
      <c r="P23" s="16"/>
      <c r="Q23" s="16"/>
    </row>
    <row r="24" spans="1:17" s="6" customFormat="1" ht="31.5" customHeight="1" x14ac:dyDescent="0.25">
      <c r="A24" s="33"/>
      <c r="B24" s="19">
        <v>11</v>
      </c>
      <c r="C24" s="14">
        <f t="shared" si="2"/>
        <v>12.8</v>
      </c>
      <c r="D24" s="13">
        <v>1.2</v>
      </c>
      <c r="E24" s="20"/>
      <c r="F24" s="20"/>
      <c r="G24" s="17" t="s">
        <v>33</v>
      </c>
      <c r="H24" s="17" t="s">
        <v>42</v>
      </c>
      <c r="I24" s="14">
        <f t="shared" si="0"/>
        <v>7.9535512606378749</v>
      </c>
      <c r="J24" s="15">
        <f t="shared" si="1"/>
        <v>0.74564543068480038</v>
      </c>
      <c r="P24" s="16"/>
      <c r="Q24" s="16"/>
    </row>
    <row r="25" spans="1:17" s="6" customFormat="1" ht="31.5" customHeight="1" x14ac:dyDescent="0.25">
      <c r="A25" s="33"/>
      <c r="B25" s="19">
        <v>12</v>
      </c>
      <c r="C25" s="14">
        <f t="shared" si="2"/>
        <v>13.58</v>
      </c>
      <c r="D25" s="13">
        <v>0.78</v>
      </c>
      <c r="E25" s="20"/>
      <c r="F25" s="20"/>
      <c r="G25" s="17" t="s">
        <v>9</v>
      </c>
      <c r="H25" s="17" t="s">
        <v>117</v>
      </c>
      <c r="I25" s="14">
        <f t="shared" si="0"/>
        <v>8.4382207905829958</v>
      </c>
      <c r="J25" s="15">
        <f t="shared" si="1"/>
        <v>0.48466952994512091</v>
      </c>
      <c r="P25" s="16"/>
      <c r="Q25" s="16"/>
    </row>
    <row r="26" spans="1:17" s="6" customFormat="1" ht="31.5" customHeight="1" x14ac:dyDescent="0.25">
      <c r="A26" s="33"/>
      <c r="B26" s="19">
        <v>13</v>
      </c>
      <c r="C26" s="14">
        <f t="shared" si="2"/>
        <v>13.9</v>
      </c>
      <c r="D26" s="13">
        <v>0.32</v>
      </c>
      <c r="E26" s="20"/>
      <c r="F26" s="20"/>
      <c r="G26" s="17" t="s">
        <v>17</v>
      </c>
      <c r="H26" s="17" t="s">
        <v>23</v>
      </c>
      <c r="I26" s="14">
        <f t="shared" si="0"/>
        <v>8.6370595720989414</v>
      </c>
      <c r="J26" s="15">
        <f t="shared" si="1"/>
        <v>0.19883878151594558</v>
      </c>
      <c r="P26" s="16"/>
      <c r="Q26" s="16"/>
    </row>
    <row r="27" spans="1:17" s="6" customFormat="1" ht="31.5" customHeight="1" x14ac:dyDescent="0.25">
      <c r="A27" s="33"/>
      <c r="B27" s="19">
        <v>14</v>
      </c>
      <c r="C27" s="14">
        <f t="shared" si="2"/>
        <v>14.42</v>
      </c>
      <c r="D27" s="13">
        <v>0.52</v>
      </c>
      <c r="E27" s="20"/>
      <c r="F27" s="20"/>
      <c r="G27" s="17" t="s">
        <v>17</v>
      </c>
      <c r="H27" s="17" t="s">
        <v>21</v>
      </c>
      <c r="I27" s="14">
        <f t="shared" si="0"/>
        <v>8.9601725920623547</v>
      </c>
      <c r="J27" s="15">
        <f t="shared" si="1"/>
        <v>0.32311301996341335</v>
      </c>
      <c r="P27" s="16"/>
      <c r="Q27" s="16"/>
    </row>
    <row r="28" spans="1:17" s="6" customFormat="1" ht="31.5" customHeight="1" x14ac:dyDescent="0.25">
      <c r="A28" s="33"/>
      <c r="B28" s="19">
        <v>15</v>
      </c>
      <c r="C28" s="14">
        <f t="shared" si="2"/>
        <v>16.02</v>
      </c>
      <c r="D28" s="13">
        <v>1.6</v>
      </c>
      <c r="E28" s="20"/>
      <c r="F28" s="20"/>
      <c r="G28" s="17" t="s">
        <v>8</v>
      </c>
      <c r="H28" s="17" t="s">
        <v>118</v>
      </c>
      <c r="I28" s="14">
        <f t="shared" si="0"/>
        <v>9.9543664996420897</v>
      </c>
      <c r="J28" s="15">
        <f t="shared" si="1"/>
        <v>0.99419390757973503</v>
      </c>
      <c r="P28" s="16"/>
      <c r="Q28" s="16"/>
    </row>
    <row r="29" spans="1:17" s="6" customFormat="1" ht="31.5" customHeight="1" x14ac:dyDescent="0.25">
      <c r="A29" s="33"/>
      <c r="B29" s="19">
        <v>16</v>
      </c>
      <c r="C29" s="14">
        <f t="shared" si="2"/>
        <v>17.52</v>
      </c>
      <c r="D29" s="13">
        <v>1.5</v>
      </c>
      <c r="E29" s="20"/>
      <c r="F29" s="20"/>
      <c r="G29" s="17" t="s">
        <v>119</v>
      </c>
      <c r="H29" s="17" t="s">
        <v>112</v>
      </c>
      <c r="I29" s="14">
        <f t="shared" si="0"/>
        <v>10.88642328799809</v>
      </c>
      <c r="J29" s="15">
        <f t="shared" si="1"/>
        <v>0.93205678835600025</v>
      </c>
      <c r="P29" s="16"/>
      <c r="Q29" s="16"/>
    </row>
    <row r="30" spans="1:17" s="6" customFormat="1" ht="31.5" customHeight="1" x14ac:dyDescent="0.25">
      <c r="A30" s="33"/>
      <c r="B30" s="19">
        <v>17</v>
      </c>
      <c r="C30" s="14">
        <f t="shared" si="2"/>
        <v>17.940000000000001</v>
      </c>
      <c r="D30" s="13">
        <v>0.42</v>
      </c>
      <c r="E30" s="20"/>
      <c r="F30" s="20"/>
      <c r="G30" s="17" t="s">
        <v>34</v>
      </c>
      <c r="H30" s="17" t="s">
        <v>43</v>
      </c>
      <c r="I30" s="14">
        <f t="shared" si="0"/>
        <v>11.147399188737772</v>
      </c>
      <c r="J30" s="15">
        <f t="shared" si="1"/>
        <v>0.26097590073968213</v>
      </c>
      <c r="P30" s="16"/>
      <c r="Q30" s="16"/>
    </row>
    <row r="31" spans="1:17" s="6" customFormat="1" ht="125.4" customHeight="1" x14ac:dyDescent="0.25">
      <c r="A31" s="33"/>
      <c r="B31" s="19"/>
      <c r="C31" s="14"/>
      <c r="D31" s="13"/>
      <c r="E31" s="20"/>
      <c r="F31" s="20"/>
      <c r="G31" s="17" t="s">
        <v>113</v>
      </c>
      <c r="H31" s="17"/>
      <c r="I31" s="14"/>
      <c r="J31" s="15"/>
      <c r="P31" s="16"/>
      <c r="Q31" s="16"/>
    </row>
    <row r="32" spans="1:17" s="6" customFormat="1" ht="31.5" customHeight="1" x14ac:dyDescent="0.25">
      <c r="A32" s="33"/>
      <c r="B32" s="19">
        <v>18</v>
      </c>
      <c r="C32" s="14">
        <f>IF(ISBLANK(D32),"",C30+D32)</f>
        <v>19.040000000000003</v>
      </c>
      <c r="D32" s="13">
        <v>1.1000000000000001</v>
      </c>
      <c r="E32" s="20"/>
      <c r="F32" s="20"/>
      <c r="G32" s="17" t="s">
        <v>35</v>
      </c>
      <c r="H32" s="17" t="s">
        <v>24</v>
      </c>
      <c r="I32" s="14">
        <f t="shared" si="0"/>
        <v>11.83090750019884</v>
      </c>
      <c r="J32" s="15">
        <f>IF(ISBLANK(D32),"",I32-I30)</f>
        <v>0.68350831146106827</v>
      </c>
      <c r="P32" s="16"/>
      <c r="Q32" s="16"/>
    </row>
    <row r="33" spans="1:17" s="6" customFormat="1" ht="31.5" customHeight="1" x14ac:dyDescent="0.25">
      <c r="A33" s="33"/>
      <c r="B33" s="19">
        <v>19</v>
      </c>
      <c r="C33" s="14">
        <f t="shared" si="2"/>
        <v>20.740000000000002</v>
      </c>
      <c r="D33" s="13">
        <v>1.7</v>
      </c>
      <c r="E33" s="20"/>
      <c r="F33" s="20"/>
      <c r="G33" s="17" t="s">
        <v>36</v>
      </c>
      <c r="H33" s="17" t="s">
        <v>44</v>
      </c>
      <c r="I33" s="14">
        <f t="shared" si="0"/>
        <v>12.887238527002307</v>
      </c>
      <c r="J33" s="15">
        <f t="shared" si="1"/>
        <v>1.0563310268034662</v>
      </c>
      <c r="P33" s="16"/>
      <c r="Q33" s="16"/>
    </row>
    <row r="34" spans="1:17" s="6" customFormat="1" ht="31.5" customHeight="1" x14ac:dyDescent="0.25">
      <c r="A34" s="33"/>
      <c r="B34" s="19">
        <v>20</v>
      </c>
      <c r="C34" s="14">
        <f t="shared" si="2"/>
        <v>22.64</v>
      </c>
      <c r="D34" s="13">
        <v>1.9</v>
      </c>
      <c r="E34" s="20"/>
      <c r="F34" s="20"/>
      <c r="G34" s="17" t="s">
        <v>120</v>
      </c>
      <c r="H34" s="17" t="s">
        <v>45</v>
      </c>
      <c r="I34" s="14">
        <f t="shared" si="0"/>
        <v>14.067843792253241</v>
      </c>
      <c r="J34" s="15">
        <f t="shared" si="1"/>
        <v>1.180605265250934</v>
      </c>
      <c r="P34" s="16"/>
      <c r="Q34" s="16"/>
    </row>
    <row r="35" spans="1:17" s="6" customFormat="1" ht="31.5" customHeight="1" x14ac:dyDescent="0.25">
      <c r="A35" s="33"/>
      <c r="B35" s="19">
        <v>21</v>
      </c>
      <c r="C35" s="14">
        <f t="shared" si="2"/>
        <v>23</v>
      </c>
      <c r="D35" s="13">
        <v>0.36</v>
      </c>
      <c r="E35" s="20"/>
      <c r="F35" s="20"/>
      <c r="G35" s="17" t="s">
        <v>15</v>
      </c>
      <c r="H35" s="17" t="s">
        <v>46</v>
      </c>
      <c r="I35" s="14">
        <f t="shared" si="0"/>
        <v>14.291537421458681</v>
      </c>
      <c r="J35" s="15">
        <f t="shared" si="1"/>
        <v>0.22369362920544056</v>
      </c>
      <c r="P35" s="16"/>
      <c r="Q35" s="16"/>
    </row>
    <row r="36" spans="1:17" s="6" customFormat="1" ht="31.5" customHeight="1" x14ac:dyDescent="0.25">
      <c r="A36" s="33"/>
      <c r="B36" s="19">
        <v>22</v>
      </c>
      <c r="C36" s="14">
        <f t="shared" si="2"/>
        <v>24.3</v>
      </c>
      <c r="D36" s="13">
        <v>1.3</v>
      </c>
      <c r="E36" s="20"/>
      <c r="F36" s="20"/>
      <c r="G36" s="17" t="s">
        <v>8</v>
      </c>
      <c r="H36" s="17" t="s">
        <v>47</v>
      </c>
      <c r="I36" s="14">
        <f t="shared" si="0"/>
        <v>15.099319971367215</v>
      </c>
      <c r="J36" s="15">
        <f t="shared" si="1"/>
        <v>0.80778254990853426</v>
      </c>
      <c r="P36" s="16"/>
      <c r="Q36" s="16"/>
    </row>
    <row r="37" spans="1:17" s="6" customFormat="1" ht="31.5" customHeight="1" x14ac:dyDescent="0.25">
      <c r="A37" s="33"/>
      <c r="B37" s="19">
        <v>23</v>
      </c>
      <c r="C37" s="14">
        <f t="shared" si="2"/>
        <v>25.09</v>
      </c>
      <c r="D37" s="13">
        <v>0.79</v>
      </c>
      <c r="E37" s="20"/>
      <c r="F37" s="20"/>
      <c r="G37" s="17" t="s">
        <v>10</v>
      </c>
      <c r="H37" s="17" t="s">
        <v>48</v>
      </c>
      <c r="I37" s="14">
        <f t="shared" si="0"/>
        <v>15.590203213234709</v>
      </c>
      <c r="J37" s="15">
        <f t="shared" si="1"/>
        <v>0.49088324186749333</v>
      </c>
      <c r="P37" s="16"/>
      <c r="Q37" s="16"/>
    </row>
    <row r="38" spans="1:17" s="6" customFormat="1" ht="31.5" customHeight="1" x14ac:dyDescent="0.25">
      <c r="A38" s="33"/>
      <c r="B38" s="19">
        <v>24</v>
      </c>
      <c r="C38" s="14">
        <f t="shared" si="2"/>
        <v>27.49</v>
      </c>
      <c r="D38" s="13">
        <v>2.4</v>
      </c>
      <c r="E38" s="20"/>
      <c r="F38" s="20"/>
      <c r="G38" s="17" t="s">
        <v>9</v>
      </c>
      <c r="H38" s="17" t="s">
        <v>49</v>
      </c>
      <c r="I38" s="14">
        <f t="shared" si="0"/>
        <v>17.081494074604308</v>
      </c>
      <c r="J38" s="15">
        <f t="shared" si="1"/>
        <v>1.491290861369599</v>
      </c>
      <c r="P38" s="16"/>
      <c r="Q38" s="16"/>
    </row>
    <row r="39" spans="1:17" s="6" customFormat="1" ht="31.5" customHeight="1" x14ac:dyDescent="0.25">
      <c r="A39" s="33"/>
      <c r="B39" s="19">
        <v>25</v>
      </c>
      <c r="C39" s="14">
        <f t="shared" si="2"/>
        <v>28.29</v>
      </c>
      <c r="D39" s="13">
        <v>0.8</v>
      </c>
      <c r="E39" s="20"/>
      <c r="F39" s="20"/>
      <c r="G39" s="17" t="s">
        <v>13</v>
      </c>
      <c r="H39" s="17" t="s">
        <v>137</v>
      </c>
      <c r="I39" s="14">
        <f t="shared" si="0"/>
        <v>17.578591028394175</v>
      </c>
      <c r="J39" s="15">
        <f t="shared" si="1"/>
        <v>0.49709695378986751</v>
      </c>
      <c r="P39" s="16"/>
      <c r="Q39" s="16"/>
    </row>
    <row r="40" spans="1:17" s="6" customFormat="1" ht="31.5" customHeight="1" x14ac:dyDescent="0.25">
      <c r="A40" s="33"/>
      <c r="B40" s="19">
        <v>26</v>
      </c>
      <c r="C40" s="14">
        <f t="shared" si="2"/>
        <v>28.91</v>
      </c>
      <c r="D40" s="13">
        <v>0.62</v>
      </c>
      <c r="E40" s="20"/>
      <c r="F40" s="20"/>
      <c r="G40" s="17" t="s">
        <v>10</v>
      </c>
      <c r="H40" s="17" t="s">
        <v>50</v>
      </c>
      <c r="I40" s="14">
        <f t="shared" si="0"/>
        <v>17.963841167581325</v>
      </c>
      <c r="J40" s="15">
        <f t="shared" si="1"/>
        <v>0.3852501391871499</v>
      </c>
      <c r="P40" s="16"/>
      <c r="Q40" s="16"/>
    </row>
    <row r="41" spans="1:17" s="6" customFormat="1" ht="31.5" customHeight="1" x14ac:dyDescent="0.25">
      <c r="A41" s="33"/>
      <c r="B41" s="19">
        <v>27</v>
      </c>
      <c r="C41" s="14">
        <f t="shared" si="2"/>
        <v>30.41</v>
      </c>
      <c r="D41" s="13">
        <v>1.5</v>
      </c>
      <c r="E41" s="20"/>
      <c r="F41" s="20"/>
      <c r="G41" s="17" t="s">
        <v>9</v>
      </c>
      <c r="H41" s="17" t="s">
        <v>121</v>
      </c>
      <c r="I41" s="14">
        <f t="shared" si="0"/>
        <v>18.895897955937325</v>
      </c>
      <c r="J41" s="15">
        <f t="shared" si="1"/>
        <v>0.93205678835600025</v>
      </c>
      <c r="P41" s="16"/>
      <c r="Q41" s="16"/>
    </row>
    <row r="42" spans="1:17" s="6" customFormat="1" ht="31.5" customHeight="1" x14ac:dyDescent="0.25">
      <c r="A42" s="33"/>
      <c r="B42" s="19">
        <v>28</v>
      </c>
      <c r="C42" s="14">
        <f t="shared" si="2"/>
        <v>31.51</v>
      </c>
      <c r="D42" s="13">
        <v>1.1000000000000001</v>
      </c>
      <c r="E42" s="20"/>
      <c r="F42" s="20"/>
      <c r="G42" s="17" t="s">
        <v>14</v>
      </c>
      <c r="H42" s="17" t="s">
        <v>53</v>
      </c>
      <c r="I42" s="14">
        <f t="shared" si="0"/>
        <v>19.579406267398394</v>
      </c>
      <c r="J42" s="15">
        <f t="shared" si="1"/>
        <v>0.68350831146106827</v>
      </c>
      <c r="P42" s="16"/>
      <c r="Q42" s="16"/>
    </row>
    <row r="43" spans="1:17" s="6" customFormat="1" ht="31.5" customHeight="1" x14ac:dyDescent="0.25">
      <c r="A43" s="33"/>
      <c r="B43" s="19">
        <v>29</v>
      </c>
      <c r="C43" s="14">
        <f t="shared" si="2"/>
        <v>32.910000000000004</v>
      </c>
      <c r="D43" s="13">
        <v>1.4</v>
      </c>
      <c r="E43" s="20"/>
      <c r="F43" s="20"/>
      <c r="G43" s="17" t="s">
        <v>22</v>
      </c>
      <c r="H43" s="17" t="s">
        <v>54</v>
      </c>
      <c r="I43" s="14">
        <f t="shared" si="0"/>
        <v>20.449325936530663</v>
      </c>
      <c r="J43" s="15">
        <f t="shared" si="1"/>
        <v>0.86991966913226904</v>
      </c>
      <c r="P43" s="16"/>
      <c r="Q43" s="16"/>
    </row>
    <row r="44" spans="1:17" s="6" customFormat="1" ht="31.5" customHeight="1" x14ac:dyDescent="0.25">
      <c r="A44" s="33"/>
      <c r="B44" s="19">
        <v>30</v>
      </c>
      <c r="C44" s="14">
        <f t="shared" si="2"/>
        <v>35.110000000000007</v>
      </c>
      <c r="D44" s="13">
        <v>2.2000000000000002</v>
      </c>
      <c r="E44" s="20"/>
      <c r="F44" s="20"/>
      <c r="G44" s="17" t="s">
        <v>13</v>
      </c>
      <c r="H44" s="17" t="s">
        <v>43</v>
      </c>
      <c r="I44" s="14">
        <f t="shared" si="0"/>
        <v>21.816342559452799</v>
      </c>
      <c r="J44" s="15">
        <f t="shared" si="1"/>
        <v>1.3670166229221365</v>
      </c>
      <c r="P44" s="16"/>
      <c r="Q44" s="16"/>
    </row>
    <row r="45" spans="1:17" s="6" customFormat="1" ht="31.5" customHeight="1" x14ac:dyDescent="0.25">
      <c r="A45" s="33"/>
      <c r="B45" s="19">
        <v>31</v>
      </c>
      <c r="C45" s="14">
        <f t="shared" si="2"/>
        <v>36.310000000000009</v>
      </c>
      <c r="D45" s="13">
        <v>1.2</v>
      </c>
      <c r="E45" s="20"/>
      <c r="F45" s="20"/>
      <c r="G45" s="17" t="s">
        <v>22</v>
      </c>
      <c r="H45" s="17" t="s">
        <v>122</v>
      </c>
      <c r="I45" s="14">
        <f t="shared" si="0"/>
        <v>22.561987990137602</v>
      </c>
      <c r="J45" s="15">
        <f t="shared" si="1"/>
        <v>0.74564543068480305</v>
      </c>
      <c r="P45" s="16"/>
      <c r="Q45" s="16"/>
    </row>
    <row r="46" spans="1:17" s="6" customFormat="1" ht="31.5" customHeight="1" x14ac:dyDescent="0.25">
      <c r="A46" s="33"/>
      <c r="B46" s="19">
        <v>32</v>
      </c>
      <c r="C46" s="14">
        <f>IF(ISBLANK(D46),"",C45+D46)</f>
        <v>37.040000000000006</v>
      </c>
      <c r="D46" s="13">
        <v>0.73</v>
      </c>
      <c r="E46" s="20"/>
      <c r="F46" s="20"/>
      <c r="G46" s="17" t="s">
        <v>18</v>
      </c>
      <c r="H46" s="17" t="s">
        <v>123</v>
      </c>
      <c r="I46" s="14">
        <f t="shared" si="0"/>
        <v>23.015588960470854</v>
      </c>
      <c r="J46" s="15">
        <f t="shared" si="1"/>
        <v>0.45360097033325175</v>
      </c>
      <c r="P46" s="16"/>
      <c r="Q46" s="16"/>
    </row>
    <row r="47" spans="1:17" s="6" customFormat="1" ht="31.5" customHeight="1" x14ac:dyDescent="0.25">
      <c r="A47" s="33"/>
      <c r="B47" s="19">
        <v>33</v>
      </c>
      <c r="C47" s="14">
        <f t="shared" si="2"/>
        <v>37.420000000000009</v>
      </c>
      <c r="D47" s="13">
        <v>0.38</v>
      </c>
      <c r="E47" s="20"/>
      <c r="F47" s="20"/>
      <c r="G47" s="17" t="s">
        <v>10</v>
      </c>
      <c r="H47" s="17" t="s">
        <v>55</v>
      </c>
      <c r="I47" s="14">
        <f t="shared" si="0"/>
        <v>23.251710013521041</v>
      </c>
      <c r="J47" s="15">
        <f t="shared" si="1"/>
        <v>0.23612105305018716</v>
      </c>
      <c r="P47" s="16"/>
      <c r="Q47" s="16"/>
    </row>
    <row r="48" spans="1:17" s="6" customFormat="1" ht="31.5" customHeight="1" x14ac:dyDescent="0.25">
      <c r="A48" s="33"/>
      <c r="B48" s="19">
        <v>34</v>
      </c>
      <c r="C48" s="14">
        <f t="shared" si="2"/>
        <v>38.820000000000007</v>
      </c>
      <c r="D48" s="13">
        <v>1.4</v>
      </c>
      <c r="E48" s="20"/>
      <c r="F48" s="20"/>
      <c r="G48" s="17" t="s">
        <v>9</v>
      </c>
      <c r="H48" s="17" t="s">
        <v>56</v>
      </c>
      <c r="I48" s="14">
        <f t="shared" si="0"/>
        <v>24.121629682653307</v>
      </c>
      <c r="J48" s="15">
        <f t="shared" si="1"/>
        <v>0.86991966913226548</v>
      </c>
      <c r="P48" s="16"/>
      <c r="Q48" s="16"/>
    </row>
    <row r="49" spans="1:17" s="6" customFormat="1" ht="31.5" customHeight="1" x14ac:dyDescent="0.25">
      <c r="A49" s="33"/>
      <c r="B49" s="19">
        <v>35</v>
      </c>
      <c r="C49" s="14">
        <f t="shared" si="2"/>
        <v>39.600000000000009</v>
      </c>
      <c r="D49" s="13">
        <v>0.78</v>
      </c>
      <c r="E49" s="20"/>
      <c r="F49" s="20"/>
      <c r="G49" s="17" t="s">
        <v>18</v>
      </c>
      <c r="H49" s="17" t="s">
        <v>124</v>
      </c>
      <c r="I49" s="14">
        <f t="shared" si="0"/>
        <v>24.606299212598429</v>
      </c>
      <c r="J49" s="15">
        <f t="shared" si="1"/>
        <v>0.48466952994512269</v>
      </c>
      <c r="P49" s="16"/>
      <c r="Q49" s="16"/>
    </row>
    <row r="50" spans="1:17" s="6" customFormat="1" ht="31.5" customHeight="1" x14ac:dyDescent="0.25">
      <c r="A50" s="33"/>
      <c r="B50" s="19">
        <v>36</v>
      </c>
      <c r="C50" s="14">
        <f t="shared" si="2"/>
        <v>40.320000000000007</v>
      </c>
      <c r="D50" s="13">
        <v>0.72</v>
      </c>
      <c r="E50" s="20"/>
      <c r="F50" s="20"/>
      <c r="G50" s="17" t="s">
        <v>17</v>
      </c>
      <c r="H50" s="17" t="s">
        <v>58</v>
      </c>
      <c r="I50" s="14">
        <f t="shared" si="0"/>
        <v>25.053686471009311</v>
      </c>
      <c r="J50" s="15">
        <f t="shared" si="1"/>
        <v>0.44738725841088112</v>
      </c>
      <c r="P50" s="16"/>
      <c r="Q50" s="16"/>
    </row>
    <row r="51" spans="1:17" s="6" customFormat="1" ht="154.80000000000001" customHeight="1" x14ac:dyDescent="0.25">
      <c r="A51" s="33"/>
      <c r="B51" s="19"/>
      <c r="C51" s="14"/>
      <c r="D51" s="13"/>
      <c r="E51" s="20"/>
      <c r="F51" s="20"/>
      <c r="G51" s="17" t="s">
        <v>114</v>
      </c>
      <c r="H51" s="17"/>
      <c r="I51" s="14"/>
      <c r="J51" s="15"/>
      <c r="P51" s="16"/>
      <c r="Q51" s="16"/>
    </row>
    <row r="52" spans="1:17" s="6" customFormat="1" ht="31.5" customHeight="1" x14ac:dyDescent="0.25">
      <c r="A52" s="33"/>
      <c r="B52" s="19">
        <v>37</v>
      </c>
      <c r="C52" s="14">
        <f>IF(ISBLANK(D52),"",C50+D52)</f>
        <v>42.02000000000001</v>
      </c>
      <c r="D52" s="13">
        <v>1.7</v>
      </c>
      <c r="E52" s="20"/>
      <c r="F52" s="20"/>
      <c r="G52" s="17" t="s">
        <v>125</v>
      </c>
      <c r="H52" s="17" t="s">
        <v>59</v>
      </c>
      <c r="I52" s="14">
        <f t="shared" si="0"/>
        <v>26.11001749781278</v>
      </c>
      <c r="J52" s="15">
        <f>IF(ISBLANK(D52),"",I52-I50)</f>
        <v>1.0563310268034698</v>
      </c>
      <c r="P52" s="16"/>
      <c r="Q52" s="16"/>
    </row>
    <row r="53" spans="1:17" s="6" customFormat="1" ht="31.5" customHeight="1" x14ac:dyDescent="0.25">
      <c r="A53" s="33"/>
      <c r="B53" s="19">
        <v>38</v>
      </c>
      <c r="C53" s="14">
        <f t="shared" si="2"/>
        <v>42.530000000000008</v>
      </c>
      <c r="D53" s="13">
        <v>0.51</v>
      </c>
      <c r="E53" s="20"/>
      <c r="F53" s="20"/>
      <c r="G53" s="17" t="s">
        <v>10</v>
      </c>
      <c r="H53" s="17" t="s">
        <v>60</v>
      </c>
      <c r="I53" s="14">
        <f t="shared" si="0"/>
        <v>26.426916805853818</v>
      </c>
      <c r="J53" s="15">
        <f t="shared" si="1"/>
        <v>0.31689930804103739</v>
      </c>
      <c r="P53" s="16"/>
      <c r="Q53" s="16"/>
    </row>
    <row r="54" spans="1:17" s="6" customFormat="1" ht="31.5" customHeight="1" x14ac:dyDescent="0.25">
      <c r="A54" s="33"/>
      <c r="B54" s="19">
        <v>39</v>
      </c>
      <c r="C54" s="14">
        <f t="shared" si="2"/>
        <v>43.45000000000001</v>
      </c>
      <c r="D54" s="13">
        <v>0.92</v>
      </c>
      <c r="E54" s="20"/>
      <c r="F54" s="20"/>
      <c r="G54" s="17" t="s">
        <v>8</v>
      </c>
      <c r="H54" s="17" t="s">
        <v>57</v>
      </c>
      <c r="I54" s="14">
        <f t="shared" si="0"/>
        <v>26.998578302712165</v>
      </c>
      <c r="J54" s="15">
        <f t="shared" si="1"/>
        <v>0.57166149685834711</v>
      </c>
      <c r="P54" s="16"/>
      <c r="Q54" s="16"/>
    </row>
    <row r="55" spans="1:17" s="6" customFormat="1" ht="31.5" customHeight="1" x14ac:dyDescent="0.25">
      <c r="A55" s="33"/>
      <c r="B55" s="19">
        <v>40</v>
      </c>
      <c r="C55" s="14">
        <f t="shared" si="2"/>
        <v>45.650000000000013</v>
      </c>
      <c r="D55" s="13">
        <v>2.2000000000000002</v>
      </c>
      <c r="E55" s="20"/>
      <c r="F55" s="20"/>
      <c r="G55" s="17" t="s">
        <v>51</v>
      </c>
      <c r="H55" s="17" t="s">
        <v>126</v>
      </c>
      <c r="I55" s="14">
        <f t="shared" si="0"/>
        <v>28.365594925634301</v>
      </c>
      <c r="J55" s="15">
        <f t="shared" si="1"/>
        <v>1.3670166229221365</v>
      </c>
      <c r="P55" s="16"/>
      <c r="Q55" s="16"/>
    </row>
    <row r="56" spans="1:17" s="6" customFormat="1" ht="125.4" customHeight="1" x14ac:dyDescent="0.25">
      <c r="A56" s="33"/>
      <c r="B56" s="19"/>
      <c r="C56" s="14"/>
      <c r="D56" s="13"/>
      <c r="E56" s="20"/>
      <c r="F56" s="20"/>
      <c r="G56" s="17" t="s">
        <v>115</v>
      </c>
      <c r="H56" s="17"/>
      <c r="I56" s="14"/>
      <c r="J56" s="15"/>
      <c r="P56" s="16"/>
      <c r="Q56" s="16"/>
    </row>
    <row r="57" spans="1:17" s="6" customFormat="1" ht="31.5" customHeight="1" x14ac:dyDescent="0.25">
      <c r="A57" s="33"/>
      <c r="B57" s="19">
        <v>41</v>
      </c>
      <c r="C57" s="14">
        <f>IF(ISBLANK(D57),"",C55+D57)</f>
        <v>47.650000000000013</v>
      </c>
      <c r="D57" s="13">
        <v>2</v>
      </c>
      <c r="E57" s="20"/>
      <c r="F57" s="20"/>
      <c r="G57" s="17" t="s">
        <v>26</v>
      </c>
      <c r="H57" s="17"/>
      <c r="I57" s="14">
        <f t="shared" si="0"/>
        <v>29.608337310108972</v>
      </c>
      <c r="J57" s="15">
        <f>IF(ISBLANK(D57),"",I57-I55)</f>
        <v>1.2427423844746706</v>
      </c>
      <c r="P57" s="16"/>
      <c r="Q57" s="16"/>
    </row>
    <row r="58" spans="1:17" s="6" customFormat="1" ht="31.5" customHeight="1" x14ac:dyDescent="0.25">
      <c r="A58" s="33"/>
      <c r="B58" s="19">
        <v>42</v>
      </c>
      <c r="C58" s="14">
        <f t="shared" si="2"/>
        <v>47.750000000000014</v>
      </c>
      <c r="D58" s="13">
        <v>0.1</v>
      </c>
      <c r="E58" s="20"/>
      <c r="F58" s="20"/>
      <c r="G58" s="17" t="s">
        <v>52</v>
      </c>
      <c r="H58" s="17" t="s">
        <v>127</v>
      </c>
      <c r="I58" s="14">
        <f t="shared" si="0"/>
        <v>29.670474429332703</v>
      </c>
      <c r="J58" s="15">
        <f t="shared" si="1"/>
        <v>6.2137119223731219E-2</v>
      </c>
      <c r="P58" s="16"/>
      <c r="Q58" s="16"/>
    </row>
    <row r="59" spans="1:17" s="6" customFormat="1" ht="31.5" customHeight="1" x14ac:dyDescent="0.25">
      <c r="A59" s="33"/>
      <c r="B59" s="19">
        <v>43</v>
      </c>
      <c r="C59" s="14">
        <f t="shared" si="2"/>
        <v>48.090000000000018</v>
      </c>
      <c r="D59" s="13">
        <v>0.34</v>
      </c>
      <c r="E59" s="20"/>
      <c r="F59" s="20"/>
      <c r="G59" s="17" t="s">
        <v>10</v>
      </c>
      <c r="H59" s="17" t="s">
        <v>61</v>
      </c>
      <c r="I59" s="14">
        <f t="shared" si="0"/>
        <v>29.881740634693401</v>
      </c>
      <c r="J59" s="15">
        <f t="shared" si="1"/>
        <v>0.21126620536069751</v>
      </c>
      <c r="P59" s="16"/>
      <c r="Q59" s="16"/>
    </row>
    <row r="60" spans="1:17" s="6" customFormat="1" ht="31.5" customHeight="1" x14ac:dyDescent="0.25">
      <c r="A60" s="33"/>
      <c r="B60" s="19">
        <v>44</v>
      </c>
      <c r="C60" s="14">
        <f t="shared" si="2"/>
        <v>48.440000000000019</v>
      </c>
      <c r="D60" s="13">
        <v>0.35</v>
      </c>
      <c r="E60" s="20"/>
      <c r="F60" s="20"/>
      <c r="G60" s="17" t="s">
        <v>62</v>
      </c>
      <c r="H60" s="17" t="s">
        <v>67</v>
      </c>
      <c r="I60" s="14">
        <f t="shared" si="0"/>
        <v>30.099220551976469</v>
      </c>
      <c r="J60" s="15">
        <f t="shared" si="1"/>
        <v>0.21747991728306815</v>
      </c>
      <c r="P60" s="16"/>
      <c r="Q60" s="16"/>
    </row>
    <row r="61" spans="1:17" s="6" customFormat="1" ht="31.5" customHeight="1" x14ac:dyDescent="0.25">
      <c r="A61" s="33"/>
      <c r="B61" s="19">
        <v>45</v>
      </c>
      <c r="C61" s="14">
        <f t="shared" si="2"/>
        <v>48.79000000000002</v>
      </c>
      <c r="D61" s="13">
        <v>0.35</v>
      </c>
      <c r="E61" s="20"/>
      <c r="F61" s="20"/>
      <c r="G61" s="17" t="s">
        <v>15</v>
      </c>
      <c r="H61" s="17" t="s">
        <v>68</v>
      </c>
      <c r="I61" s="14">
        <f t="shared" si="0"/>
        <v>30.316700469259537</v>
      </c>
      <c r="J61" s="15">
        <f t="shared" si="1"/>
        <v>0.21747991728306815</v>
      </c>
      <c r="P61" s="16"/>
      <c r="Q61" s="16"/>
    </row>
    <row r="62" spans="1:17" s="6" customFormat="1" ht="31.5" customHeight="1" x14ac:dyDescent="0.25">
      <c r="A62" s="33"/>
      <c r="B62" s="19">
        <v>46</v>
      </c>
      <c r="C62" s="14">
        <f t="shared" si="2"/>
        <v>49.090000000000018</v>
      </c>
      <c r="D62" s="13">
        <v>0.3</v>
      </c>
      <c r="E62" s="20"/>
      <c r="F62" s="20"/>
      <c r="G62" s="17" t="s">
        <v>63</v>
      </c>
      <c r="H62" s="17" t="s">
        <v>68</v>
      </c>
      <c r="I62" s="14">
        <f t="shared" si="0"/>
        <v>30.503111826930734</v>
      </c>
      <c r="J62" s="15">
        <f t="shared" si="1"/>
        <v>0.18641135767119721</v>
      </c>
      <c r="P62" s="16"/>
      <c r="Q62" s="16"/>
    </row>
    <row r="63" spans="1:17" ht="31.5" customHeight="1" x14ac:dyDescent="0.25">
      <c r="A63" s="33"/>
      <c r="B63" s="19">
        <v>47</v>
      </c>
      <c r="C63" s="14">
        <f t="shared" si="2"/>
        <v>50.390000000000015</v>
      </c>
      <c r="D63" s="13">
        <v>1.3</v>
      </c>
      <c r="E63" s="20"/>
      <c r="F63" s="20"/>
      <c r="G63" s="17" t="s">
        <v>33</v>
      </c>
      <c r="H63" s="17" t="s">
        <v>68</v>
      </c>
      <c r="I63" s="14">
        <f t="shared" si="0"/>
        <v>31.310894376839268</v>
      </c>
      <c r="J63" s="15">
        <f t="shared" si="1"/>
        <v>0.80778254990853426</v>
      </c>
      <c r="P63" s="16"/>
      <c r="Q63" s="16"/>
    </row>
    <row r="64" spans="1:17" ht="31.5" customHeight="1" x14ac:dyDescent="0.25">
      <c r="A64" s="33"/>
      <c r="B64" s="19">
        <v>48</v>
      </c>
      <c r="C64" s="14">
        <f t="shared" si="2"/>
        <v>51.590000000000018</v>
      </c>
      <c r="D64" s="13">
        <v>1.2</v>
      </c>
      <c r="E64" s="20"/>
      <c r="F64" s="20"/>
      <c r="G64" s="17" t="s">
        <v>64</v>
      </c>
      <c r="H64" s="17" t="s">
        <v>65</v>
      </c>
      <c r="I64" s="14">
        <f t="shared" si="0"/>
        <v>32.056539807524068</v>
      </c>
      <c r="J64" s="15">
        <f t="shared" si="1"/>
        <v>0.74564543068479949</v>
      </c>
      <c r="P64" s="16"/>
      <c r="Q64" s="16"/>
    </row>
    <row r="65" spans="1:17" ht="31.5" customHeight="1" x14ac:dyDescent="0.25">
      <c r="A65" s="33"/>
      <c r="B65" s="19">
        <v>49</v>
      </c>
      <c r="C65" s="14">
        <f t="shared" si="2"/>
        <v>52.79000000000002</v>
      </c>
      <c r="D65" s="13">
        <v>1.2</v>
      </c>
      <c r="E65" s="20"/>
      <c r="F65" s="20"/>
      <c r="G65" s="17" t="s">
        <v>9</v>
      </c>
      <c r="H65" s="17" t="s">
        <v>69</v>
      </c>
      <c r="I65" s="14">
        <f t="shared" si="0"/>
        <v>32.802185238208871</v>
      </c>
      <c r="J65" s="15">
        <f t="shared" si="1"/>
        <v>0.74564543068480305</v>
      </c>
      <c r="P65" s="16"/>
      <c r="Q65" s="16"/>
    </row>
    <row r="66" spans="1:17" ht="31.5" customHeight="1" x14ac:dyDescent="0.25">
      <c r="A66" s="33"/>
      <c r="B66" s="19">
        <v>50</v>
      </c>
      <c r="C66" s="14">
        <f t="shared" si="2"/>
        <v>52.980000000000018</v>
      </c>
      <c r="D66" s="13">
        <v>0.19</v>
      </c>
      <c r="E66" s="20"/>
      <c r="F66" s="20"/>
      <c r="G66" s="17" t="s">
        <v>66</v>
      </c>
      <c r="H66" s="17" t="s">
        <v>70</v>
      </c>
      <c r="I66" s="14">
        <f t="shared" si="0"/>
        <v>32.920245764733963</v>
      </c>
      <c r="J66" s="15">
        <f t="shared" si="1"/>
        <v>0.1180605265250918</v>
      </c>
      <c r="P66" s="16"/>
      <c r="Q66" s="16"/>
    </row>
    <row r="67" spans="1:17" ht="31.5" customHeight="1" x14ac:dyDescent="0.25">
      <c r="A67" s="33"/>
      <c r="B67" s="19">
        <v>51</v>
      </c>
      <c r="C67" s="14">
        <f t="shared" si="2"/>
        <v>53.840000000000018</v>
      </c>
      <c r="D67" s="13">
        <v>0.86</v>
      </c>
      <c r="E67" s="20"/>
      <c r="F67" s="20"/>
      <c r="G67" s="17" t="s">
        <v>17</v>
      </c>
      <c r="H67" s="17" t="s">
        <v>71</v>
      </c>
      <c r="I67" s="14">
        <f t="shared" si="0"/>
        <v>33.454624990058072</v>
      </c>
      <c r="J67" s="15">
        <f t="shared" si="1"/>
        <v>0.53437922532410909</v>
      </c>
      <c r="P67" s="16"/>
      <c r="Q67" s="16"/>
    </row>
    <row r="68" spans="1:17" ht="31.5" customHeight="1" x14ac:dyDescent="0.25">
      <c r="A68" s="33"/>
      <c r="B68" s="19">
        <v>52</v>
      </c>
      <c r="C68" s="14">
        <f t="shared" si="2"/>
        <v>54.130000000000017</v>
      </c>
      <c r="D68" s="13">
        <v>0.28999999999999998</v>
      </c>
      <c r="E68" s="20"/>
      <c r="F68" s="20"/>
      <c r="G68" s="17" t="s">
        <v>10</v>
      </c>
      <c r="H68" s="17" t="s">
        <v>72</v>
      </c>
      <c r="I68" s="14">
        <f t="shared" si="0"/>
        <v>33.634822635806898</v>
      </c>
      <c r="J68" s="15">
        <f t="shared" si="1"/>
        <v>0.18019764574882657</v>
      </c>
      <c r="P68" s="16"/>
      <c r="Q68" s="16"/>
    </row>
    <row r="69" spans="1:17" ht="31.5" customHeight="1" x14ac:dyDescent="0.25">
      <c r="A69" s="33"/>
      <c r="B69" s="19">
        <v>53</v>
      </c>
      <c r="C69" s="14">
        <f t="shared" si="2"/>
        <v>56.130000000000017</v>
      </c>
      <c r="D69" s="13">
        <v>2</v>
      </c>
      <c r="E69" s="20"/>
      <c r="F69" s="20"/>
      <c r="G69" s="17" t="s">
        <v>18</v>
      </c>
      <c r="H69" s="17" t="s">
        <v>73</v>
      </c>
      <c r="I69" s="14">
        <f t="shared" si="0"/>
        <v>34.877565020281565</v>
      </c>
      <c r="J69" s="15">
        <f t="shared" si="1"/>
        <v>1.242742384474667</v>
      </c>
      <c r="P69" s="16"/>
      <c r="Q69" s="16"/>
    </row>
    <row r="70" spans="1:17" ht="31.5" customHeight="1" x14ac:dyDescent="0.25">
      <c r="A70" s="33"/>
      <c r="B70" s="19">
        <v>54</v>
      </c>
      <c r="C70" s="14">
        <f t="shared" si="2"/>
        <v>60.130000000000017</v>
      </c>
      <c r="D70" s="13">
        <v>4</v>
      </c>
      <c r="E70" s="20"/>
      <c r="F70" s="20"/>
      <c r="G70" s="17" t="s">
        <v>9</v>
      </c>
      <c r="H70" s="17" t="s">
        <v>74</v>
      </c>
      <c r="I70" s="14">
        <f t="shared" si="0"/>
        <v>37.363049789230899</v>
      </c>
      <c r="J70" s="15">
        <f t="shared" si="1"/>
        <v>2.485484768949334</v>
      </c>
      <c r="P70" s="16"/>
      <c r="Q70" s="16"/>
    </row>
    <row r="71" spans="1:17" ht="31.5" customHeight="1" x14ac:dyDescent="0.25">
      <c r="A71" s="33"/>
      <c r="B71" s="19">
        <v>55</v>
      </c>
      <c r="C71" s="14">
        <f t="shared" si="2"/>
        <v>60.780000000000015</v>
      </c>
      <c r="D71" s="13">
        <v>0.65</v>
      </c>
      <c r="E71" s="20"/>
      <c r="F71" s="20"/>
      <c r="G71" s="17" t="s">
        <v>20</v>
      </c>
      <c r="H71" s="17" t="s">
        <v>75</v>
      </c>
      <c r="I71" s="14">
        <f t="shared" si="0"/>
        <v>37.766941064185168</v>
      </c>
      <c r="J71" s="15">
        <f t="shared" si="1"/>
        <v>0.40389127495426891</v>
      </c>
      <c r="P71" s="16"/>
      <c r="Q71" s="16"/>
    </row>
    <row r="72" spans="1:17" ht="31.5" customHeight="1" x14ac:dyDescent="0.25">
      <c r="A72" s="33"/>
      <c r="B72" s="19">
        <v>56</v>
      </c>
      <c r="C72" s="14">
        <f t="shared" si="2"/>
        <v>62.480000000000018</v>
      </c>
      <c r="D72" s="13">
        <v>1.7</v>
      </c>
      <c r="E72" s="20"/>
      <c r="F72" s="20"/>
      <c r="G72" s="17" t="s">
        <v>8</v>
      </c>
      <c r="H72" s="17" t="s">
        <v>82</v>
      </c>
      <c r="I72" s="14">
        <f t="shared" si="0"/>
        <v>38.823272090988638</v>
      </c>
      <c r="J72" s="15">
        <f t="shared" si="1"/>
        <v>1.0563310268034698</v>
      </c>
      <c r="P72" s="16"/>
      <c r="Q72" s="16"/>
    </row>
    <row r="73" spans="1:17" ht="31.5" customHeight="1" x14ac:dyDescent="0.25">
      <c r="A73" s="33"/>
      <c r="B73" s="19">
        <v>57</v>
      </c>
      <c r="C73" s="14">
        <f t="shared" si="2"/>
        <v>63.300000000000018</v>
      </c>
      <c r="D73" s="13">
        <v>0.82</v>
      </c>
      <c r="E73" s="20"/>
      <c r="F73" s="20"/>
      <c r="G73" s="17" t="s">
        <v>9</v>
      </c>
      <c r="H73" s="17" t="s">
        <v>83</v>
      </c>
      <c r="I73" s="14">
        <f t="shared" si="0"/>
        <v>39.332796468623251</v>
      </c>
      <c r="J73" s="15">
        <f t="shared" si="1"/>
        <v>0.50952437763461234</v>
      </c>
      <c r="P73" s="16"/>
      <c r="Q73" s="16"/>
    </row>
    <row r="74" spans="1:17" ht="31.5" customHeight="1" x14ac:dyDescent="0.25">
      <c r="A74" s="33"/>
      <c r="B74" s="19">
        <v>58</v>
      </c>
      <c r="C74" s="14">
        <f t="shared" si="2"/>
        <v>64.90000000000002</v>
      </c>
      <c r="D74" s="13">
        <v>1.6</v>
      </c>
      <c r="E74" s="20"/>
      <c r="F74" s="20"/>
      <c r="G74" s="17" t="s">
        <v>76</v>
      </c>
      <c r="H74" s="17" t="s">
        <v>84</v>
      </c>
      <c r="I74" s="14">
        <f t="shared" si="0"/>
        <v>40.326990376202986</v>
      </c>
      <c r="J74" s="15">
        <f t="shared" si="1"/>
        <v>0.99419390757973503</v>
      </c>
      <c r="P74" s="16"/>
      <c r="Q74" s="16"/>
    </row>
    <row r="75" spans="1:17" ht="31.5" customHeight="1" x14ac:dyDescent="0.25">
      <c r="A75" s="33"/>
      <c r="B75" s="19">
        <v>59</v>
      </c>
      <c r="C75" s="14">
        <f t="shared" si="2"/>
        <v>65.850000000000023</v>
      </c>
      <c r="D75" s="13">
        <v>0.95</v>
      </c>
      <c r="E75" s="20"/>
      <c r="F75" s="20"/>
      <c r="G75" s="17" t="s">
        <v>27</v>
      </c>
      <c r="H75" s="36" t="s">
        <v>128</v>
      </c>
      <c r="I75" s="14">
        <f t="shared" si="0"/>
        <v>40.917293008828452</v>
      </c>
      <c r="J75" s="15">
        <f t="shared" si="1"/>
        <v>0.59030263262546612</v>
      </c>
      <c r="P75" s="16"/>
      <c r="Q75" s="16"/>
    </row>
    <row r="76" spans="1:17" ht="31.5" customHeight="1" x14ac:dyDescent="0.25">
      <c r="A76" s="33"/>
      <c r="B76" s="19">
        <v>60</v>
      </c>
      <c r="C76" s="14">
        <f t="shared" si="2"/>
        <v>67.65000000000002</v>
      </c>
      <c r="D76" s="13">
        <v>1.8</v>
      </c>
      <c r="E76" s="20"/>
      <c r="F76" s="20"/>
      <c r="G76" s="17" t="s">
        <v>9</v>
      </c>
      <c r="H76" s="17" t="s">
        <v>85</v>
      </c>
      <c r="I76" s="14">
        <f t="shared" si="0"/>
        <v>42.035761154855656</v>
      </c>
      <c r="J76" s="15">
        <f t="shared" si="1"/>
        <v>1.1184681460272046</v>
      </c>
      <c r="P76" s="16"/>
      <c r="Q76" s="16"/>
    </row>
    <row r="77" spans="1:17" ht="31.5" customHeight="1" x14ac:dyDescent="0.25">
      <c r="A77" s="33"/>
      <c r="B77" s="19">
        <v>61</v>
      </c>
      <c r="C77" s="14">
        <f t="shared" si="2"/>
        <v>68.29000000000002</v>
      </c>
      <c r="D77" s="13">
        <v>0.64</v>
      </c>
      <c r="E77" s="20"/>
      <c r="F77" s="20"/>
      <c r="G77" s="17" t="s">
        <v>8</v>
      </c>
      <c r="H77" s="17" t="s">
        <v>86</v>
      </c>
      <c r="I77" s="14">
        <f t="shared" si="0"/>
        <v>42.433438717887547</v>
      </c>
      <c r="J77" s="15">
        <f t="shared" si="1"/>
        <v>0.39767756303189117</v>
      </c>
      <c r="P77" s="16"/>
      <c r="Q77" s="16"/>
    </row>
    <row r="78" spans="1:17" ht="31.5" customHeight="1" x14ac:dyDescent="0.25">
      <c r="A78" s="33"/>
      <c r="B78" s="19">
        <v>62</v>
      </c>
      <c r="C78" s="14">
        <f t="shared" si="2"/>
        <v>68.370000000000019</v>
      </c>
      <c r="D78" s="13">
        <v>0.08</v>
      </c>
      <c r="E78" s="20"/>
      <c r="F78" s="20"/>
      <c r="G78" s="17" t="s">
        <v>10</v>
      </c>
      <c r="H78" s="17" t="s">
        <v>87</v>
      </c>
      <c r="I78" s="14">
        <f t="shared" si="0"/>
        <v>42.483148413266534</v>
      </c>
      <c r="J78" s="15">
        <f t="shared" si="1"/>
        <v>4.9709695378986396E-2</v>
      </c>
      <c r="P78" s="16"/>
      <c r="Q78" s="16"/>
    </row>
    <row r="79" spans="1:17" ht="31.5" customHeight="1" x14ac:dyDescent="0.25">
      <c r="A79" s="33"/>
      <c r="B79" s="19">
        <v>63</v>
      </c>
      <c r="C79" s="14">
        <f t="shared" si="2"/>
        <v>68.610000000000014</v>
      </c>
      <c r="D79" s="13">
        <v>0.24</v>
      </c>
      <c r="E79" s="20"/>
      <c r="F79" s="20"/>
      <c r="G79" s="17" t="s">
        <v>9</v>
      </c>
      <c r="H79" s="17" t="s">
        <v>88</v>
      </c>
      <c r="I79" s="14">
        <f t="shared" si="0"/>
        <v>42.632277499403493</v>
      </c>
      <c r="J79" s="15">
        <f t="shared" si="1"/>
        <v>0.14912908613695919</v>
      </c>
      <c r="P79" s="16"/>
      <c r="Q79" s="16"/>
    </row>
    <row r="80" spans="1:17" ht="31.2" customHeight="1" x14ac:dyDescent="0.25">
      <c r="A80" s="33"/>
      <c r="B80" s="19">
        <v>64</v>
      </c>
      <c r="C80" s="14">
        <f t="shared" si="2"/>
        <v>68.850000000000009</v>
      </c>
      <c r="D80" s="13">
        <v>0.24</v>
      </c>
      <c r="E80" s="20"/>
      <c r="F80" s="20"/>
      <c r="G80" s="17" t="s">
        <v>77</v>
      </c>
      <c r="H80" s="17" t="s">
        <v>136</v>
      </c>
      <c r="I80" s="14">
        <f t="shared" si="0"/>
        <v>42.781406585540445</v>
      </c>
      <c r="J80" s="15">
        <f t="shared" si="1"/>
        <v>0.14912908613695208</v>
      </c>
      <c r="P80" s="16"/>
      <c r="Q80" s="16"/>
    </row>
    <row r="81" spans="1:17" ht="157.80000000000001" customHeight="1" x14ac:dyDescent="0.25">
      <c r="A81" s="33"/>
      <c r="B81" s="19">
        <v>65</v>
      </c>
      <c r="C81" s="14">
        <f t="shared" si="2"/>
        <v>69.690000000000012</v>
      </c>
      <c r="D81" s="13">
        <v>0.84</v>
      </c>
      <c r="E81" s="20"/>
      <c r="F81" s="20"/>
      <c r="G81" s="17" t="s">
        <v>116</v>
      </c>
      <c r="H81" s="17"/>
      <c r="I81" s="14">
        <f t="shared" si="0"/>
        <v>43.303358387019813</v>
      </c>
      <c r="J81" s="15">
        <f t="shared" si="1"/>
        <v>0.52195180147936782</v>
      </c>
      <c r="P81" s="16"/>
      <c r="Q81" s="16"/>
    </row>
    <row r="82" spans="1:17" ht="31.5" customHeight="1" x14ac:dyDescent="0.25">
      <c r="A82" s="33"/>
      <c r="B82" s="19">
        <v>66</v>
      </c>
      <c r="C82" s="14">
        <f t="shared" si="2"/>
        <v>70.490000000000009</v>
      </c>
      <c r="D82" s="13">
        <v>0.8</v>
      </c>
      <c r="E82" s="20"/>
      <c r="F82" s="20"/>
      <c r="G82" s="17" t="s">
        <v>78</v>
      </c>
      <c r="H82" s="17" t="s">
        <v>89</v>
      </c>
      <c r="I82" s="14">
        <f t="shared" si="0"/>
        <v>43.800455340809677</v>
      </c>
      <c r="J82" s="15">
        <f t="shared" si="1"/>
        <v>0.49709695378986396</v>
      </c>
      <c r="P82" s="16"/>
      <c r="Q82" s="16"/>
    </row>
    <row r="83" spans="1:17" ht="31.5" customHeight="1" x14ac:dyDescent="0.25">
      <c r="A83" s="33"/>
      <c r="B83" s="19">
        <v>67</v>
      </c>
      <c r="C83" s="14">
        <f t="shared" si="2"/>
        <v>75.09</v>
      </c>
      <c r="D83" s="13">
        <v>4.5999999999999996</v>
      </c>
      <c r="E83" s="20"/>
      <c r="F83" s="20"/>
      <c r="G83" s="17" t="s">
        <v>79</v>
      </c>
      <c r="H83" s="17" t="s">
        <v>135</v>
      </c>
      <c r="I83" s="14">
        <f t="shared" ref="I83:I105" si="3">IF(ISBLANK(D83),"",C83*0.621371192237334)</f>
        <v>46.658762825101405</v>
      </c>
      <c r="J83" s="15">
        <f t="shared" ref="J83:J105" si="4">IF(ISBLANK(D83),"",I83-I82)</f>
        <v>2.8583074842917284</v>
      </c>
      <c r="P83" s="16"/>
      <c r="Q83" s="16"/>
    </row>
    <row r="84" spans="1:17" ht="31.5" customHeight="1" x14ac:dyDescent="0.25">
      <c r="A84" s="33"/>
      <c r="B84" s="19">
        <v>68</v>
      </c>
      <c r="C84" s="14">
        <f t="shared" si="2"/>
        <v>76.290000000000006</v>
      </c>
      <c r="D84" s="13">
        <v>1.2</v>
      </c>
      <c r="E84" s="20"/>
      <c r="F84" s="20"/>
      <c r="G84" s="17" t="s">
        <v>129</v>
      </c>
      <c r="H84" s="17" t="s">
        <v>134</v>
      </c>
      <c r="I84" s="14">
        <f t="shared" si="3"/>
        <v>47.404408255786208</v>
      </c>
      <c r="J84" s="15">
        <f t="shared" si="4"/>
        <v>0.74564543068480305</v>
      </c>
      <c r="P84" s="16"/>
      <c r="Q84" s="16"/>
    </row>
    <row r="85" spans="1:17" ht="31.5" customHeight="1" x14ac:dyDescent="0.25">
      <c r="A85" s="33"/>
      <c r="B85" s="19">
        <v>69</v>
      </c>
      <c r="C85" s="14">
        <f t="shared" ref="C85:C105" si="5">IF(ISBLANK(D85),"",C84+D85)</f>
        <v>76.900000000000006</v>
      </c>
      <c r="D85" s="13">
        <v>0.61</v>
      </c>
      <c r="E85" s="20"/>
      <c r="F85" s="20"/>
      <c r="G85" s="17" t="s">
        <v>80</v>
      </c>
      <c r="H85" s="17" t="s">
        <v>90</v>
      </c>
      <c r="I85" s="14">
        <f t="shared" si="3"/>
        <v>47.783444683050988</v>
      </c>
      <c r="J85" s="15">
        <f t="shared" si="4"/>
        <v>0.37903642726477926</v>
      </c>
      <c r="P85" s="16"/>
      <c r="Q85" s="16"/>
    </row>
    <row r="86" spans="1:17" ht="31.5" customHeight="1" x14ac:dyDescent="0.25">
      <c r="A86" s="33"/>
      <c r="B86" s="19">
        <v>70</v>
      </c>
      <c r="C86" s="14">
        <f t="shared" si="5"/>
        <v>78.400000000000006</v>
      </c>
      <c r="D86" s="13">
        <v>1.5</v>
      </c>
      <c r="E86" s="20"/>
      <c r="F86" s="20"/>
      <c r="G86" s="17" t="s">
        <v>81</v>
      </c>
      <c r="H86" s="17" t="s">
        <v>91</v>
      </c>
      <c r="I86" s="14">
        <f t="shared" si="3"/>
        <v>48.715501471406988</v>
      </c>
      <c r="J86" s="15">
        <f t="shared" si="4"/>
        <v>0.93205678835600025</v>
      </c>
      <c r="P86" s="16"/>
      <c r="Q86" s="16"/>
    </row>
    <row r="87" spans="1:17" ht="31.5" customHeight="1" x14ac:dyDescent="0.25">
      <c r="A87" s="33"/>
      <c r="B87" s="19">
        <v>71</v>
      </c>
      <c r="C87" s="14">
        <f t="shared" si="5"/>
        <v>79.400000000000006</v>
      </c>
      <c r="D87" s="13">
        <v>1</v>
      </c>
      <c r="E87" s="20"/>
      <c r="F87" s="20"/>
      <c r="G87" s="17" t="s">
        <v>26</v>
      </c>
      <c r="H87" s="17" t="s">
        <v>89</v>
      </c>
      <c r="I87" s="14">
        <f t="shared" si="3"/>
        <v>49.336872663644321</v>
      </c>
      <c r="J87" s="15">
        <f t="shared" si="4"/>
        <v>0.6213711922373335</v>
      </c>
      <c r="P87" s="16"/>
      <c r="Q87" s="16"/>
    </row>
    <row r="88" spans="1:17" ht="31.5" customHeight="1" x14ac:dyDescent="0.25">
      <c r="A88" s="33"/>
      <c r="B88" s="19">
        <v>72</v>
      </c>
      <c r="C88" s="14">
        <f t="shared" si="5"/>
        <v>79.600000000000009</v>
      </c>
      <c r="D88" s="13">
        <v>0.2</v>
      </c>
      <c r="E88" s="20"/>
      <c r="F88" s="20"/>
      <c r="G88" s="17" t="s">
        <v>17</v>
      </c>
      <c r="H88" s="17" t="s">
        <v>130</v>
      </c>
      <c r="I88" s="14">
        <f t="shared" si="3"/>
        <v>49.461146902091791</v>
      </c>
      <c r="J88" s="15">
        <f t="shared" si="4"/>
        <v>0.12427423844746954</v>
      </c>
      <c r="P88" s="16"/>
      <c r="Q88" s="16"/>
    </row>
    <row r="89" spans="1:17" ht="31.5" customHeight="1" x14ac:dyDescent="0.25">
      <c r="A89" s="33"/>
      <c r="B89" s="19">
        <v>73</v>
      </c>
      <c r="C89" s="14">
        <f t="shared" si="5"/>
        <v>80.900000000000006</v>
      </c>
      <c r="D89" s="13">
        <v>1.3</v>
      </c>
      <c r="E89" s="20"/>
      <c r="F89" s="20"/>
      <c r="G89" s="17" t="s">
        <v>125</v>
      </c>
      <c r="H89" s="17" t="s">
        <v>92</v>
      </c>
      <c r="I89" s="14">
        <f t="shared" si="3"/>
        <v>50.268929452000322</v>
      </c>
      <c r="J89" s="15">
        <f t="shared" si="4"/>
        <v>0.80778254990853071</v>
      </c>
      <c r="P89" s="16"/>
      <c r="Q89" s="16"/>
    </row>
    <row r="90" spans="1:17" ht="31.5" customHeight="1" x14ac:dyDescent="0.25">
      <c r="A90" s="33"/>
      <c r="B90" s="19">
        <v>74</v>
      </c>
      <c r="C90" s="14">
        <f t="shared" si="5"/>
        <v>81.010000000000005</v>
      </c>
      <c r="D90" s="13">
        <v>0.11</v>
      </c>
      <c r="E90" s="20"/>
      <c r="F90" s="20"/>
      <c r="G90" s="17" t="s">
        <v>17</v>
      </c>
      <c r="H90" s="17" t="s">
        <v>93</v>
      </c>
      <c r="I90" s="14">
        <f t="shared" si="3"/>
        <v>50.337280283146427</v>
      </c>
      <c r="J90" s="15">
        <f t="shared" si="4"/>
        <v>6.8350831146105406E-2</v>
      </c>
      <c r="P90" s="16"/>
      <c r="Q90" s="16"/>
    </row>
    <row r="91" spans="1:17" ht="31.5" customHeight="1" x14ac:dyDescent="0.25">
      <c r="A91" s="33"/>
      <c r="B91" s="19">
        <v>75</v>
      </c>
      <c r="C91" s="14">
        <f t="shared" si="5"/>
        <v>81.87</v>
      </c>
      <c r="D91" s="13">
        <v>0.86</v>
      </c>
      <c r="E91" s="20"/>
      <c r="F91" s="20"/>
      <c r="G91" s="17" t="s">
        <v>131</v>
      </c>
      <c r="H91" s="17" t="s">
        <v>132</v>
      </c>
      <c r="I91" s="14">
        <f t="shared" si="3"/>
        <v>50.871659508470536</v>
      </c>
      <c r="J91" s="15">
        <f t="shared" si="4"/>
        <v>0.53437922532410909</v>
      </c>
      <c r="P91" s="16"/>
      <c r="Q91" s="16"/>
    </row>
    <row r="92" spans="1:17" ht="31.5" customHeight="1" x14ac:dyDescent="0.25">
      <c r="A92" s="33"/>
      <c r="B92" s="19">
        <v>76</v>
      </c>
      <c r="C92" s="14">
        <f t="shared" si="5"/>
        <v>84.17</v>
      </c>
      <c r="D92" s="13">
        <v>2.2999999999999998</v>
      </c>
      <c r="E92" s="20"/>
      <c r="F92" s="20"/>
      <c r="G92" s="17" t="s">
        <v>8</v>
      </c>
      <c r="H92" s="17" t="s">
        <v>94</v>
      </c>
      <c r="I92" s="14">
        <f t="shared" si="3"/>
        <v>52.3008132506164</v>
      </c>
      <c r="J92" s="15">
        <f t="shared" si="4"/>
        <v>1.4291537421458642</v>
      </c>
      <c r="P92" s="16"/>
      <c r="Q92" s="16"/>
    </row>
    <row r="93" spans="1:17" ht="31.5" customHeight="1" x14ac:dyDescent="0.25">
      <c r="A93" s="33"/>
      <c r="B93" s="19">
        <v>77</v>
      </c>
      <c r="C93" s="14">
        <f t="shared" si="5"/>
        <v>86.67</v>
      </c>
      <c r="D93" s="13">
        <v>2.5</v>
      </c>
      <c r="E93" s="20"/>
      <c r="F93" s="20"/>
      <c r="G93" s="17" t="s">
        <v>120</v>
      </c>
      <c r="H93" s="17" t="s">
        <v>95</v>
      </c>
      <c r="I93" s="14">
        <f t="shared" si="3"/>
        <v>53.854241231209734</v>
      </c>
      <c r="J93" s="15">
        <f t="shared" si="4"/>
        <v>1.5534279805933338</v>
      </c>
      <c r="P93" s="16"/>
      <c r="Q93" s="16"/>
    </row>
    <row r="94" spans="1:17" ht="31.5" customHeight="1" x14ac:dyDescent="0.25">
      <c r="A94" s="33"/>
      <c r="B94" s="19">
        <v>78</v>
      </c>
      <c r="C94" s="14">
        <f t="shared" si="5"/>
        <v>87.77</v>
      </c>
      <c r="D94" s="13">
        <v>1.1000000000000001</v>
      </c>
      <c r="E94" s="20"/>
      <c r="F94" s="20"/>
      <c r="G94" s="17" t="s">
        <v>66</v>
      </c>
      <c r="H94" s="17" t="s">
        <v>96</v>
      </c>
      <c r="I94" s="14">
        <f t="shared" si="3"/>
        <v>54.537749542670795</v>
      </c>
      <c r="J94" s="15">
        <f t="shared" si="4"/>
        <v>0.68350831146106117</v>
      </c>
      <c r="P94" s="16"/>
      <c r="Q94" s="16"/>
    </row>
    <row r="95" spans="1:17" ht="31.5" customHeight="1" x14ac:dyDescent="0.25">
      <c r="A95" s="33"/>
      <c r="B95" s="19">
        <v>79</v>
      </c>
      <c r="C95" s="14">
        <f t="shared" si="5"/>
        <v>88.31</v>
      </c>
      <c r="D95" s="13">
        <v>0.54</v>
      </c>
      <c r="E95" s="20"/>
      <c r="F95" s="20"/>
      <c r="G95" s="17" t="s">
        <v>66</v>
      </c>
      <c r="H95" s="17" t="s">
        <v>133</v>
      </c>
      <c r="I95" s="14">
        <f t="shared" si="3"/>
        <v>54.873289986478959</v>
      </c>
      <c r="J95" s="15">
        <f t="shared" si="4"/>
        <v>0.3355404438081635</v>
      </c>
      <c r="P95" s="16"/>
      <c r="Q95" s="16"/>
    </row>
    <row r="96" spans="1:17" ht="31.5" customHeight="1" x14ac:dyDescent="0.25">
      <c r="A96" s="33"/>
      <c r="B96" s="19">
        <v>80</v>
      </c>
      <c r="C96" s="14">
        <f t="shared" si="5"/>
        <v>90.710000000000008</v>
      </c>
      <c r="D96" s="13">
        <v>2.4</v>
      </c>
      <c r="E96" s="20"/>
      <c r="F96" s="20"/>
      <c r="G96" s="17" t="s">
        <v>98</v>
      </c>
      <c r="H96" s="17" t="s">
        <v>97</v>
      </c>
      <c r="I96" s="14">
        <f t="shared" si="3"/>
        <v>56.364580847848565</v>
      </c>
      <c r="J96" s="15">
        <f t="shared" si="4"/>
        <v>1.4912908613696061</v>
      </c>
      <c r="P96" s="16"/>
      <c r="Q96" s="16"/>
    </row>
    <row r="97" spans="1:17" s="6" customFormat="1" ht="31.5" customHeight="1" x14ac:dyDescent="0.25">
      <c r="A97" s="33"/>
      <c r="B97" s="19">
        <v>81</v>
      </c>
      <c r="C97" s="14">
        <f t="shared" si="5"/>
        <v>93.01</v>
      </c>
      <c r="D97" s="13">
        <v>2.2999999999999998</v>
      </c>
      <c r="E97" s="20"/>
      <c r="F97" s="20"/>
      <c r="G97" s="17" t="s">
        <v>99</v>
      </c>
      <c r="H97" s="17" t="s">
        <v>101</v>
      </c>
      <c r="I97" s="14">
        <f t="shared" si="3"/>
        <v>57.793734589994436</v>
      </c>
      <c r="J97" s="15">
        <f t="shared" si="4"/>
        <v>1.4291537421458713</v>
      </c>
      <c r="P97" s="16"/>
      <c r="Q97" s="16"/>
    </row>
    <row r="98" spans="1:17" s="6" customFormat="1" ht="31.5" customHeight="1" x14ac:dyDescent="0.25">
      <c r="A98" s="33"/>
      <c r="B98" s="19">
        <v>82</v>
      </c>
      <c r="C98" s="14">
        <f t="shared" si="5"/>
        <v>93.52000000000001</v>
      </c>
      <c r="D98" s="13">
        <v>0.51</v>
      </c>
      <c r="E98" s="20"/>
      <c r="F98" s="20"/>
      <c r="G98" s="17" t="s">
        <v>19</v>
      </c>
      <c r="H98" s="17" t="s">
        <v>138</v>
      </c>
      <c r="I98" s="14">
        <f t="shared" si="3"/>
        <v>58.110633898035474</v>
      </c>
      <c r="J98" s="15">
        <f t="shared" si="4"/>
        <v>0.31689930804103739</v>
      </c>
      <c r="P98" s="16"/>
      <c r="Q98" s="16"/>
    </row>
    <row r="99" spans="1:17" s="6" customFormat="1" ht="31.5" customHeight="1" x14ac:dyDescent="0.25">
      <c r="A99" s="33"/>
      <c r="B99" s="19">
        <v>83</v>
      </c>
      <c r="C99" s="14">
        <f t="shared" si="5"/>
        <v>93.660000000000011</v>
      </c>
      <c r="D99" s="13">
        <v>0.14000000000000001</v>
      </c>
      <c r="E99" s="20"/>
      <c r="F99" s="20"/>
      <c r="G99" s="17" t="s">
        <v>26</v>
      </c>
      <c r="H99" s="17" t="s">
        <v>102</v>
      </c>
      <c r="I99" s="14">
        <f t="shared" si="3"/>
        <v>58.197625864948705</v>
      </c>
      <c r="J99" s="15">
        <f t="shared" si="4"/>
        <v>8.6991966913231522E-2</v>
      </c>
      <c r="P99" s="16"/>
      <c r="Q99" s="16"/>
    </row>
    <row r="100" spans="1:17" s="6" customFormat="1" ht="31.5" customHeight="1" x14ac:dyDescent="0.25">
      <c r="A100" s="33"/>
      <c r="B100" s="19">
        <v>84</v>
      </c>
      <c r="C100" s="14">
        <f t="shared" si="5"/>
        <v>95.360000000000014</v>
      </c>
      <c r="D100" s="13">
        <v>1.7</v>
      </c>
      <c r="E100" s="20"/>
      <c r="F100" s="20"/>
      <c r="G100" s="17" t="s">
        <v>16</v>
      </c>
      <c r="H100" s="17" t="s">
        <v>103</v>
      </c>
      <c r="I100" s="14">
        <f t="shared" si="3"/>
        <v>59.253956891752175</v>
      </c>
      <c r="J100" s="15">
        <f t="shared" si="4"/>
        <v>1.0563310268034698</v>
      </c>
      <c r="P100" s="16"/>
      <c r="Q100" s="16"/>
    </row>
    <row r="101" spans="1:17" ht="31.5" customHeight="1" x14ac:dyDescent="0.25">
      <c r="A101" s="33"/>
      <c r="B101" s="19">
        <v>85</v>
      </c>
      <c r="C101" s="14">
        <f t="shared" si="5"/>
        <v>96.660000000000011</v>
      </c>
      <c r="D101" s="13">
        <v>1.3</v>
      </c>
      <c r="E101" s="20"/>
      <c r="F101" s="20"/>
      <c r="G101" s="17" t="s">
        <v>100</v>
      </c>
      <c r="H101" s="17" t="s">
        <v>104</v>
      </c>
      <c r="I101" s="14">
        <f t="shared" si="3"/>
        <v>60.061739441660706</v>
      </c>
      <c r="J101" s="15">
        <f t="shared" si="4"/>
        <v>0.80778254990853071</v>
      </c>
      <c r="P101" s="16"/>
      <c r="Q101" s="16"/>
    </row>
    <row r="102" spans="1:17" ht="31.5" customHeight="1" x14ac:dyDescent="0.25">
      <c r="A102" s="33"/>
      <c r="B102" s="19">
        <v>86</v>
      </c>
      <c r="C102" s="14">
        <f t="shared" si="5"/>
        <v>97.590000000000018</v>
      </c>
      <c r="D102" s="13">
        <v>0.93</v>
      </c>
      <c r="E102" s="20"/>
      <c r="F102" s="20"/>
      <c r="G102" s="17" t="s">
        <v>17</v>
      </c>
      <c r="H102" s="17" t="s">
        <v>105</v>
      </c>
      <c r="I102" s="14">
        <f t="shared" si="3"/>
        <v>60.63961465044143</v>
      </c>
      <c r="J102" s="15">
        <f t="shared" si="4"/>
        <v>0.57787520878072485</v>
      </c>
      <c r="P102" s="16"/>
      <c r="Q102" s="16"/>
    </row>
    <row r="103" spans="1:17" ht="31.5" customHeight="1" x14ac:dyDescent="0.25">
      <c r="A103" s="33"/>
      <c r="B103" s="19">
        <v>87</v>
      </c>
      <c r="C103" s="14">
        <f t="shared" si="5"/>
        <v>98.080000000000013</v>
      </c>
      <c r="D103" s="13">
        <v>0.49</v>
      </c>
      <c r="E103" s="20"/>
      <c r="F103" s="20"/>
      <c r="G103" s="17" t="s">
        <v>107</v>
      </c>
      <c r="H103" s="17" t="s">
        <v>139</v>
      </c>
      <c r="I103" s="14">
        <f t="shared" si="3"/>
        <v>60.944086534637719</v>
      </c>
      <c r="J103" s="15">
        <f t="shared" si="4"/>
        <v>0.30447188419628901</v>
      </c>
      <c r="P103" s="16"/>
      <c r="Q103" s="16"/>
    </row>
    <row r="104" spans="1:17" ht="31.5" customHeight="1" x14ac:dyDescent="0.25">
      <c r="A104" s="33"/>
      <c r="B104" s="19">
        <v>88</v>
      </c>
      <c r="C104" s="14">
        <f t="shared" si="5"/>
        <v>98.690000000000012</v>
      </c>
      <c r="D104" s="13">
        <v>0.61</v>
      </c>
      <c r="E104" s="20"/>
      <c r="F104" s="20"/>
      <c r="G104" s="17" t="s">
        <v>17</v>
      </c>
      <c r="H104" s="17" t="s">
        <v>106</v>
      </c>
      <c r="I104" s="14">
        <f t="shared" si="3"/>
        <v>61.323122961902492</v>
      </c>
      <c r="J104" s="15">
        <f t="shared" si="4"/>
        <v>0.37903642726477216</v>
      </c>
      <c r="P104" s="16"/>
      <c r="Q104" s="16"/>
    </row>
    <row r="105" spans="1:17" ht="31.5" customHeight="1" x14ac:dyDescent="0.25">
      <c r="A105" s="33"/>
      <c r="B105" s="19">
        <v>89</v>
      </c>
      <c r="C105" s="14">
        <f t="shared" si="5"/>
        <v>102.29</v>
      </c>
      <c r="D105" s="13">
        <v>3.6</v>
      </c>
      <c r="E105" s="20"/>
      <c r="F105" s="20"/>
      <c r="G105" s="17" t="s">
        <v>28</v>
      </c>
      <c r="H105" s="17" t="s">
        <v>28</v>
      </c>
      <c r="I105" s="14">
        <f t="shared" si="3"/>
        <v>63.560059253956894</v>
      </c>
      <c r="J105" s="15">
        <f t="shared" si="4"/>
        <v>2.236936292054402</v>
      </c>
      <c r="P105" s="16"/>
      <c r="Q105" s="16"/>
    </row>
  </sheetData>
  <mergeCells count="11">
    <mergeCell ref="B10:J10"/>
    <mergeCell ref="B11:J11"/>
    <mergeCell ref="B12:J12"/>
    <mergeCell ref="G1:H1"/>
    <mergeCell ref="G2:H2"/>
    <mergeCell ref="G3:H3"/>
    <mergeCell ref="G4:H4"/>
    <mergeCell ref="G6:H6"/>
    <mergeCell ref="G8:H8"/>
    <mergeCell ref="B9:J9"/>
    <mergeCell ref="D7:I7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6" fitToHeight="0" orientation="portrait" horizontalDpi="4294967293" r:id="rId1"/>
  <headerFooter scaleWithDoc="0" alignWithMargins="0">
    <oddFooter>&amp;L&amp;F&amp;C&amp;P/&amp;N&amp;R&amp;D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Kastelen rit</vt:lpstr>
      <vt:lpstr>'Kastelen rit'!Afdruktitels</vt:lpstr>
    </vt:vector>
  </TitlesOfParts>
  <Company>0401-1004556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WKK</dc:creator>
  <cp:lastModifiedBy>Jan</cp:lastModifiedBy>
  <cp:lastPrinted>2022-08-18T16:10:36Z</cp:lastPrinted>
  <dcterms:created xsi:type="dcterms:W3CDTF">2008-08-19T18:59:09Z</dcterms:created>
  <dcterms:modified xsi:type="dcterms:W3CDTF">2022-09-16T20:42:04Z</dcterms:modified>
</cp:coreProperties>
</file>